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170" activeTab="0"/>
  </bookViews>
  <sheets>
    <sheet name="Total Occupational" sheetId="1" r:id="rId1"/>
  </sheets>
  <definedNames>
    <definedName name="_xlnm.Print_Area" localSheetId="0">'Total Occupational'!$A$1:$R$48</definedName>
  </definedNames>
  <calcPr fullCalcOnLoad="1"/>
</workbook>
</file>

<file path=xl/sharedStrings.xml><?xml version="1.0" encoding="utf-8"?>
<sst xmlns="http://schemas.openxmlformats.org/spreadsheetml/2006/main" count="74" uniqueCount="60">
  <si>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</si>
  <si>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</si>
  <si>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</si>
  <si>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</si>
  <si>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</si>
  <si>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</si>
  <si>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</si>
  <si>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</si>
  <si>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</si>
  <si>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</si>
  <si>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</si>
  <si>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</si>
  <si>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</si>
  <si>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</si>
  <si>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</si>
  <si>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</si>
  <si>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</si>
  <si>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</si>
  <si>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</si>
  <si>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</si>
  <si>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</si>
  <si>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</si>
  <si>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</si>
  <si>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</si>
  <si>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</si>
  <si>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</si>
  <si>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</si>
  <si>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</si>
  <si>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</si>
  <si>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</si>
  <si>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</si>
  <si>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</si>
  <si>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Total</t>
  </si>
  <si>
    <t>Placement</t>
  </si>
  <si>
    <t>4P1:  Placement</t>
  </si>
  <si>
    <t>#</t>
  </si>
  <si>
    <t>Total Occupational Students</t>
  </si>
  <si>
    <t>EXPECTED STATE LEVEL</t>
  </si>
  <si>
    <t xml:space="preserve"> </t>
  </si>
  <si>
    <t>Employed</t>
  </si>
  <si>
    <t>Military</t>
  </si>
  <si>
    <t>Performance</t>
  </si>
  <si>
    <t>Level</t>
  </si>
  <si>
    <t>Met, Exceeded, or</t>
  </si>
  <si>
    <t>Came within 90% (63%)</t>
  </si>
  <si>
    <t>of Expected</t>
  </si>
  <si>
    <t>Community College</t>
  </si>
  <si>
    <t>Apprentice-</t>
  </si>
  <si>
    <t xml:space="preserve">ship </t>
  </si>
  <si>
    <t>Perf.</t>
  </si>
  <si>
    <t>(Minus</t>
  </si>
  <si>
    <t>2011-12</t>
  </si>
  <si>
    <t>Within 90% (63%)</t>
  </si>
  <si>
    <t xml:space="preserve">Met, Exceeded,  </t>
  </si>
  <si>
    <t>of Perf.</t>
  </si>
  <si>
    <t>Left Postsec.</t>
  </si>
  <si>
    <t>Non-Resp.)</t>
  </si>
  <si>
    <t>2010-11</t>
  </si>
  <si>
    <t xml:space="preserve">+/- </t>
  </si>
  <si>
    <t>Northwestern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</si>
</sst>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b/>
      <sz val="14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medium"/>
      <top/>
      <bottom/>
    </border>
    <border>
      <left/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56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4" fillId="0" borderId="0" xfId="55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3" fontId="2" fillId="20" borderId="12" xfId="55" applyNumberFormat="1" applyFont="1" applyFill="1" applyBorder="1">
      <alignment/>
      <protection/>
    </xf>
    <xf numFmtId="3" fontId="9" fillId="20" borderId="12" xfId="0" applyNumberFormat="1" applyFont="1" applyFill="1" applyBorder="1" applyAlignment="1">
      <alignment/>
    </xf>
    <xf numFmtId="10" fontId="9" fillId="20" borderId="12" xfId="0" applyNumberFormat="1" applyFont="1" applyFill="1" applyBorder="1" applyAlignment="1">
      <alignment/>
    </xf>
    <xf numFmtId="0" fontId="5" fillId="20" borderId="12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5" fillId="20" borderId="0" xfId="0" applyFont="1" applyFill="1" applyAlignment="1">
      <alignment/>
    </xf>
    <xf numFmtId="3" fontId="5" fillId="20" borderId="0" xfId="0" applyNumberFormat="1" applyFont="1" applyFill="1" applyAlignment="1">
      <alignment/>
    </xf>
    <xf numFmtId="0" fontId="9" fillId="20" borderId="0" xfId="0" applyFont="1" applyFill="1" applyAlignment="1">
      <alignment horizontal="center"/>
    </xf>
    <xf numFmtId="0" fontId="2" fillId="0" borderId="0" xfId="55" applyFont="1">
      <alignment/>
      <protection/>
    </xf>
    <xf numFmtId="10" fontId="7" fillId="0" borderId="0" xfId="0" applyNumberFormat="1" applyFont="1" applyBorder="1" applyAlignment="1">
      <alignment/>
    </xf>
    <xf numFmtId="10" fontId="0" fillId="20" borderId="12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7" fillId="0" borderId="0" xfId="0" applyNumberFormat="1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Continuous"/>
    </xf>
    <xf numFmtId="0" fontId="0" fillId="0" borderId="11" xfId="0" applyFont="1" applyBorder="1" applyAlignment="1">
      <alignment horizontal="centerContinuous"/>
    </xf>
    <xf numFmtId="10" fontId="0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7" fillId="0" borderId="0" xfId="0" applyFont="1" applyAlignment="1" quotePrefix="1">
      <alignment horizontal="center"/>
    </xf>
    <xf numFmtId="0" fontId="0" fillId="0" borderId="0" xfId="0" applyFont="1" applyAlignment="1">
      <alignment horizontal="center" vertical="center"/>
    </xf>
    <xf numFmtId="3" fontId="7" fillId="20" borderId="12" xfId="0" applyNumberFormat="1" applyFont="1" applyFill="1" applyBorder="1" applyAlignment="1">
      <alignment/>
    </xf>
    <xf numFmtId="10" fontId="7" fillId="20" borderId="12" xfId="0" applyNumberFormat="1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0" fontId="5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0" fontId="13" fillId="0" borderId="0" xfId="0" applyNumberFormat="1" applyFont="1" applyAlignment="1">
      <alignment/>
    </xf>
    <xf numFmtId="10" fontId="13" fillId="0" borderId="14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3" fontId="13" fillId="2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10" fontId="13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3" fontId="5" fillId="20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9">
      <selection activeCell="O37" sqref="O37"/>
    </sheetView>
  </sheetViews>
  <sheetFormatPr defaultColWidth="9.140625" defaultRowHeight="12.75"/>
  <cols>
    <col min="1" max="1" width="16.28125" style="3" customWidth="1"/>
    <col min="2" max="2" width="14.421875" style="13" customWidth="1"/>
    <col min="3" max="4" width="9.140625" style="3" customWidth="1"/>
    <col min="5" max="5" width="11.421875" style="3" customWidth="1"/>
    <col min="6" max="6" width="9.140625" style="3" customWidth="1"/>
    <col min="7" max="7" width="2.421875" style="3" customWidth="1"/>
    <col min="8" max="8" width="16.57421875" style="3" customWidth="1"/>
    <col min="9" max="9" width="9.7109375" style="3" customWidth="1"/>
    <col min="10" max="10" width="10.7109375" style="7" customWidth="1"/>
    <col min="11" max="11" width="9.8515625" style="3" customWidth="1"/>
    <col min="12" max="12" width="11.00390625" style="0" hidden="1" customWidth="1"/>
    <col min="13" max="13" width="12.57421875" style="3" hidden="1" customWidth="1"/>
    <col min="14" max="14" width="19.00390625" style="13" hidden="1" customWidth="1"/>
    <col min="15" max="16" width="13.8515625" style="13" customWidth="1"/>
    <col min="17" max="17" width="1.1484375" style="13" customWidth="1"/>
    <col min="18" max="16384" width="9.140625" style="3" customWidth="1"/>
  </cols>
  <sheetData>
    <row r="1" ht="18">
      <c r="A1" s="72" t="s">
        <v>34</v>
      </c>
    </row>
    <row r="2" ht="18">
      <c r="A2" s="72" t="s">
        <v>36</v>
      </c>
    </row>
    <row r="3" spans="1:7" ht="18">
      <c r="A3" s="73">
        <v>41282</v>
      </c>
      <c r="G3" s="64"/>
    </row>
    <row r="4" spans="1:16" ht="16.5" thickBot="1">
      <c r="A4" s="8"/>
      <c r="B4" s="54" t="s">
        <v>57</v>
      </c>
      <c r="C4" s="55"/>
      <c r="D4" s="56"/>
      <c r="E4" s="55"/>
      <c r="F4" s="57"/>
      <c r="G4" s="65"/>
      <c r="H4" s="42" t="s">
        <v>51</v>
      </c>
      <c r="I4" s="43"/>
      <c r="J4" s="44"/>
      <c r="K4" s="43"/>
      <c r="L4" s="45"/>
      <c r="M4" s="43"/>
      <c r="N4" s="46"/>
      <c r="O4" s="46"/>
      <c r="P4" s="46"/>
    </row>
    <row r="5" spans="2:18" s="5" customFormat="1" ht="13.5" thickTop="1">
      <c r="B5" s="14"/>
      <c r="G5" s="66"/>
      <c r="H5" s="39"/>
      <c r="I5" s="39"/>
      <c r="J5" s="40"/>
      <c r="K5" s="39"/>
      <c r="L5" s="39"/>
      <c r="M5" s="39"/>
      <c r="N5" s="41" t="s">
        <v>43</v>
      </c>
      <c r="O5" s="39"/>
      <c r="P5" s="41" t="s">
        <v>53</v>
      </c>
      <c r="Q5" s="14"/>
      <c r="R5" s="51"/>
    </row>
    <row r="6" spans="1:18" s="5" customFormat="1" ht="12.75">
      <c r="A6" s="9"/>
      <c r="B6" s="53" t="s">
        <v>55</v>
      </c>
      <c r="F6" s="38"/>
      <c r="G6" s="67"/>
      <c r="H6" s="53" t="s">
        <v>55</v>
      </c>
      <c r="I6" s="9"/>
      <c r="J6" s="17"/>
      <c r="K6" s="9"/>
      <c r="L6" s="4" t="s">
        <v>38</v>
      </c>
      <c r="M6" s="9"/>
      <c r="N6" s="18" t="s">
        <v>44</v>
      </c>
      <c r="O6" s="38"/>
      <c r="P6" s="18" t="s">
        <v>52</v>
      </c>
      <c r="Q6" s="14"/>
      <c r="R6" s="58" t="s">
        <v>58</v>
      </c>
    </row>
    <row r="7" spans="1:18" s="5" customFormat="1" ht="12.75">
      <c r="A7" s="9"/>
      <c r="B7" s="47" t="s">
        <v>50</v>
      </c>
      <c r="C7" s="51" t="s">
        <v>35</v>
      </c>
      <c r="D7" s="51"/>
      <c r="E7" s="51" t="s">
        <v>47</v>
      </c>
      <c r="F7" s="38" t="s">
        <v>49</v>
      </c>
      <c r="G7" s="67"/>
      <c r="H7" s="47" t="s">
        <v>50</v>
      </c>
      <c r="I7" s="16" t="s">
        <v>35</v>
      </c>
      <c r="J7" s="19"/>
      <c r="K7" s="16" t="s">
        <v>47</v>
      </c>
      <c r="L7" s="34" t="s">
        <v>32</v>
      </c>
      <c r="M7" s="16" t="s">
        <v>41</v>
      </c>
      <c r="N7" s="20" t="s">
        <v>45</v>
      </c>
      <c r="O7" s="38" t="s">
        <v>49</v>
      </c>
      <c r="P7" s="20" t="s">
        <v>54</v>
      </c>
      <c r="Q7" s="14"/>
      <c r="R7" s="51" t="s">
        <v>57</v>
      </c>
    </row>
    <row r="8" spans="1:17" s="5" customFormat="1" ht="13.5" thickBot="1">
      <c r="A8" s="75" t="s">
        <v>46</v>
      </c>
      <c r="B8" s="48" t="s">
        <v>56</v>
      </c>
      <c r="C8" s="52" t="s">
        <v>39</v>
      </c>
      <c r="D8" s="52" t="s">
        <v>40</v>
      </c>
      <c r="E8" s="52" t="s">
        <v>48</v>
      </c>
      <c r="F8" s="52" t="s">
        <v>42</v>
      </c>
      <c r="G8" s="68"/>
      <c r="H8" s="48" t="s">
        <v>56</v>
      </c>
      <c r="I8" s="21" t="s">
        <v>39</v>
      </c>
      <c r="J8" s="22" t="s">
        <v>40</v>
      </c>
      <c r="K8" s="26" t="s">
        <v>48</v>
      </c>
      <c r="L8" s="31" t="s">
        <v>33</v>
      </c>
      <c r="M8" s="21" t="s">
        <v>42</v>
      </c>
      <c r="N8" s="23" t="s">
        <v>42</v>
      </c>
      <c r="O8" s="52" t="s">
        <v>42</v>
      </c>
      <c r="P8" s="23" t="s">
        <v>42</v>
      </c>
      <c r="Q8" s="14"/>
    </row>
    <row r="9" spans="1:16" ht="13.5" thickTop="1">
      <c r="A9" s="2"/>
      <c r="G9" s="64"/>
      <c r="H9" s="49"/>
      <c r="I9" s="2"/>
      <c r="J9" s="11"/>
      <c r="K9" s="2"/>
      <c r="L9" s="32"/>
      <c r="M9" s="9"/>
      <c r="N9" s="24"/>
      <c r="P9" s="24"/>
    </row>
    <row r="10" spans="1:18" s="2" customFormat="1" ht="12">
      <c r="A10" s="2" t="s">
        <v>1</v>
      </c>
      <c r="B10" s="24">
        <v>115</v>
      </c>
      <c r="C10" s="2">
        <v>90</v>
      </c>
      <c r="D10" s="2">
        <v>0</v>
      </c>
      <c r="E10" s="2">
        <v>1</v>
      </c>
      <c r="F10" s="11">
        <v>0.7913043478260869</v>
      </c>
      <c r="G10" s="69"/>
      <c r="H10" s="50">
        <v>108</v>
      </c>
      <c r="I10" s="24">
        <v>100</v>
      </c>
      <c r="J10" s="24">
        <v>1</v>
      </c>
      <c r="K10" s="24">
        <v>2</v>
      </c>
      <c r="L10" s="33">
        <f>SUM(I10:K10)</f>
        <v>103</v>
      </c>
      <c r="M10" s="11">
        <f>+L10/H10</f>
        <v>0.9537037037037037</v>
      </c>
      <c r="N10" s="10" t="str">
        <f>+IF(M10&gt;63%,"Yes","No")</f>
        <v>Yes</v>
      </c>
      <c r="O10" s="62">
        <v>0.9537037037037037</v>
      </c>
      <c r="P10" s="10" t="str">
        <f>+IF(O10&gt;63%,"Yes","No")</f>
        <v>Yes</v>
      </c>
      <c r="Q10" s="24"/>
      <c r="R10" s="63" t="str">
        <f>IF(O10&gt;=F10,"+","-")</f>
        <v>+</v>
      </c>
    </row>
    <row r="11" spans="1:18" s="2" customFormat="1" ht="12">
      <c r="A11" s="2" t="s">
        <v>2</v>
      </c>
      <c r="B11" s="24">
        <v>133</v>
      </c>
      <c r="C11" s="2">
        <v>105</v>
      </c>
      <c r="D11" s="2">
        <v>2</v>
      </c>
      <c r="E11" s="2">
        <v>0</v>
      </c>
      <c r="F11" s="11">
        <v>0.8045112781954887</v>
      </c>
      <c r="G11" s="69"/>
      <c r="H11" s="50">
        <v>13</v>
      </c>
      <c r="I11" s="24">
        <v>13</v>
      </c>
      <c r="J11" s="24">
        <v>0</v>
      </c>
      <c r="K11" s="24">
        <v>0</v>
      </c>
      <c r="L11" s="33">
        <f aca="true" t="shared" si="0" ref="L11:L41">SUM(I11:K11)</f>
        <v>13</v>
      </c>
      <c r="M11" s="11">
        <f aca="true" t="shared" si="1" ref="M11:M43">+L11/H11</f>
        <v>1</v>
      </c>
      <c r="N11" s="10" t="str">
        <f aca="true" t="shared" si="2" ref="N11:N40">+IF(M11&gt;63%,"Yes","No")</f>
        <v>Yes</v>
      </c>
      <c r="O11" s="62">
        <v>1</v>
      </c>
      <c r="P11" s="10" t="str">
        <f aca="true" t="shared" si="3" ref="P11:P40">+IF(O11&gt;63%,"Yes","No")</f>
        <v>Yes</v>
      </c>
      <c r="Q11" s="24"/>
      <c r="R11" s="63" t="str">
        <f aca="true" t="shared" si="4" ref="R11:R43">IF(O11&gt;=F11,"+","-")</f>
        <v>+</v>
      </c>
    </row>
    <row r="12" spans="1:18" s="2" customFormat="1" ht="12">
      <c r="A12" s="2" t="s">
        <v>3</v>
      </c>
      <c r="B12" s="24">
        <v>100</v>
      </c>
      <c r="C12" s="2">
        <v>79</v>
      </c>
      <c r="D12" s="2">
        <v>0</v>
      </c>
      <c r="E12" s="2">
        <v>1</v>
      </c>
      <c r="F12" s="11">
        <v>0.8</v>
      </c>
      <c r="G12" s="69"/>
      <c r="H12" s="50">
        <v>106</v>
      </c>
      <c r="I12" s="24">
        <v>87</v>
      </c>
      <c r="J12" s="24">
        <v>0</v>
      </c>
      <c r="K12" s="24">
        <v>1</v>
      </c>
      <c r="L12" s="33">
        <f t="shared" si="0"/>
        <v>88</v>
      </c>
      <c r="M12" s="11">
        <f t="shared" si="1"/>
        <v>0.8301886792452831</v>
      </c>
      <c r="N12" s="10" t="str">
        <f t="shared" si="2"/>
        <v>Yes</v>
      </c>
      <c r="O12" s="62">
        <v>0.8301886792452831</v>
      </c>
      <c r="P12" s="10" t="str">
        <f t="shared" si="3"/>
        <v>Yes</v>
      </c>
      <c r="Q12" s="24"/>
      <c r="R12" s="63" t="str">
        <f t="shared" si="4"/>
        <v>+</v>
      </c>
    </row>
    <row r="13" spans="1:18" s="2" customFormat="1" ht="12">
      <c r="A13" s="2" t="s">
        <v>4</v>
      </c>
      <c r="B13" s="24">
        <v>318</v>
      </c>
      <c r="C13" s="2">
        <v>275</v>
      </c>
      <c r="D13" s="2">
        <v>5</v>
      </c>
      <c r="E13" s="2">
        <v>0</v>
      </c>
      <c r="F13" s="11">
        <v>0.8805031446540881</v>
      </c>
      <c r="G13" s="69"/>
      <c r="H13" s="50">
        <v>130</v>
      </c>
      <c r="I13" s="24">
        <v>112</v>
      </c>
      <c r="J13" s="24">
        <v>0</v>
      </c>
      <c r="K13" s="24">
        <v>0</v>
      </c>
      <c r="L13" s="33">
        <f t="shared" si="0"/>
        <v>112</v>
      </c>
      <c r="M13" s="11">
        <f t="shared" si="1"/>
        <v>0.8615384615384616</v>
      </c>
      <c r="N13" s="10" t="str">
        <f t="shared" si="2"/>
        <v>Yes</v>
      </c>
      <c r="O13" s="62">
        <v>0.8615384615384616</v>
      </c>
      <c r="P13" s="10" t="str">
        <f t="shared" si="3"/>
        <v>Yes</v>
      </c>
      <c r="Q13" s="24"/>
      <c r="R13" s="63" t="str">
        <f t="shared" si="4"/>
        <v>-</v>
      </c>
    </row>
    <row r="14" spans="1:18" s="2" customFormat="1" ht="12">
      <c r="A14" s="2" t="s">
        <v>5</v>
      </c>
      <c r="B14" s="24">
        <v>11</v>
      </c>
      <c r="C14" s="2">
        <v>0</v>
      </c>
      <c r="D14" s="2">
        <v>0</v>
      </c>
      <c r="E14" s="2">
        <v>0</v>
      </c>
      <c r="F14" s="11">
        <v>0</v>
      </c>
      <c r="G14" s="69"/>
      <c r="H14" s="50">
        <v>9</v>
      </c>
      <c r="I14" s="24">
        <v>6</v>
      </c>
      <c r="J14" s="24">
        <v>0</v>
      </c>
      <c r="K14" s="24">
        <v>0</v>
      </c>
      <c r="L14" s="33">
        <f t="shared" si="0"/>
        <v>6</v>
      </c>
      <c r="M14" s="11">
        <f t="shared" si="1"/>
        <v>0.6666666666666666</v>
      </c>
      <c r="N14" s="10" t="str">
        <f t="shared" si="2"/>
        <v>Yes</v>
      </c>
      <c r="O14" s="62">
        <v>0.6666666666666666</v>
      </c>
      <c r="P14" s="10" t="str">
        <f t="shared" si="3"/>
        <v>Yes</v>
      </c>
      <c r="Q14" s="24"/>
      <c r="R14" s="63" t="str">
        <f t="shared" si="4"/>
        <v>+</v>
      </c>
    </row>
    <row r="15" spans="1:18" s="2" customFormat="1" ht="12">
      <c r="A15" s="2" t="s">
        <v>6</v>
      </c>
      <c r="B15" s="24">
        <v>34</v>
      </c>
      <c r="C15" s="2">
        <v>29</v>
      </c>
      <c r="D15" s="2">
        <v>0</v>
      </c>
      <c r="E15" s="2">
        <v>0</v>
      </c>
      <c r="F15" s="11">
        <v>0.8529411764705882</v>
      </c>
      <c r="G15" s="69"/>
      <c r="H15" s="50">
        <v>34</v>
      </c>
      <c r="I15" s="24">
        <v>30</v>
      </c>
      <c r="J15" s="24">
        <v>0</v>
      </c>
      <c r="K15" s="24">
        <v>0</v>
      </c>
      <c r="L15" s="33">
        <f t="shared" si="0"/>
        <v>30</v>
      </c>
      <c r="M15" s="11">
        <f t="shared" si="1"/>
        <v>0.8823529411764706</v>
      </c>
      <c r="N15" s="10" t="str">
        <f t="shared" si="2"/>
        <v>Yes</v>
      </c>
      <c r="O15" s="62">
        <v>0.8823529411764706</v>
      </c>
      <c r="P15" s="10" t="str">
        <f t="shared" si="3"/>
        <v>Yes</v>
      </c>
      <c r="Q15" s="24"/>
      <c r="R15" s="63" t="str">
        <f t="shared" si="4"/>
        <v>+</v>
      </c>
    </row>
    <row r="16" spans="1:18" s="2" customFormat="1" ht="12">
      <c r="A16" s="2" t="s">
        <v>7</v>
      </c>
      <c r="B16" s="24">
        <v>145</v>
      </c>
      <c r="C16" s="2">
        <v>145</v>
      </c>
      <c r="D16" s="2">
        <v>0</v>
      </c>
      <c r="E16" s="2">
        <v>0</v>
      </c>
      <c r="F16" s="11">
        <v>1</v>
      </c>
      <c r="G16" s="69"/>
      <c r="H16" s="50">
        <v>78</v>
      </c>
      <c r="I16" s="24">
        <v>72</v>
      </c>
      <c r="J16" s="24">
        <v>1</v>
      </c>
      <c r="K16" s="24">
        <v>0</v>
      </c>
      <c r="L16" s="33">
        <f t="shared" si="0"/>
        <v>73</v>
      </c>
      <c r="M16" s="11">
        <f t="shared" si="1"/>
        <v>0.9358974358974359</v>
      </c>
      <c r="N16" s="10" t="str">
        <f t="shared" si="2"/>
        <v>Yes</v>
      </c>
      <c r="O16" s="62">
        <v>0.9358974358974359</v>
      </c>
      <c r="P16" s="10" t="str">
        <f t="shared" si="3"/>
        <v>Yes</v>
      </c>
      <c r="Q16" s="24"/>
      <c r="R16" s="63" t="str">
        <f t="shared" si="4"/>
        <v>-</v>
      </c>
    </row>
    <row r="17" spans="1:18" s="2" customFormat="1" ht="12">
      <c r="A17" s="2" t="s">
        <v>8</v>
      </c>
      <c r="B17" s="24">
        <v>282</v>
      </c>
      <c r="C17" s="2">
        <v>205</v>
      </c>
      <c r="D17" s="2">
        <v>2</v>
      </c>
      <c r="E17" s="2">
        <v>11</v>
      </c>
      <c r="F17" s="11">
        <v>0.7730496453900709</v>
      </c>
      <c r="G17" s="69"/>
      <c r="H17" s="50">
        <v>126</v>
      </c>
      <c r="I17" s="24">
        <v>94</v>
      </c>
      <c r="J17" s="24">
        <v>0</v>
      </c>
      <c r="K17" s="24">
        <v>4</v>
      </c>
      <c r="L17" s="33">
        <f t="shared" si="0"/>
        <v>98</v>
      </c>
      <c r="M17" s="11">
        <f t="shared" si="1"/>
        <v>0.7777777777777778</v>
      </c>
      <c r="N17" s="10" t="str">
        <f t="shared" si="2"/>
        <v>Yes</v>
      </c>
      <c r="O17" s="62">
        <v>0.7777777777777778</v>
      </c>
      <c r="P17" s="10" t="str">
        <f t="shared" si="3"/>
        <v>Yes</v>
      </c>
      <c r="Q17" s="24"/>
      <c r="R17" s="63" t="str">
        <f t="shared" si="4"/>
        <v>+</v>
      </c>
    </row>
    <row r="18" spans="1:18" s="2" customFormat="1" ht="12">
      <c r="A18" s="2" t="s">
        <v>9</v>
      </c>
      <c r="B18" s="24">
        <v>133</v>
      </c>
      <c r="C18" s="2">
        <v>110</v>
      </c>
      <c r="D18" s="2">
        <v>0</v>
      </c>
      <c r="E18" s="2">
        <v>0</v>
      </c>
      <c r="F18" s="11">
        <v>0.8270676691729323</v>
      </c>
      <c r="G18" s="69"/>
      <c r="H18" s="50">
        <v>174</v>
      </c>
      <c r="I18" s="24">
        <v>141</v>
      </c>
      <c r="J18" s="24">
        <v>0</v>
      </c>
      <c r="K18" s="24">
        <v>0</v>
      </c>
      <c r="L18" s="33">
        <f t="shared" si="0"/>
        <v>141</v>
      </c>
      <c r="M18" s="11">
        <f t="shared" si="1"/>
        <v>0.8103448275862069</v>
      </c>
      <c r="N18" s="10" t="str">
        <f t="shared" si="2"/>
        <v>Yes</v>
      </c>
      <c r="O18" s="62">
        <v>0.8103448275862069</v>
      </c>
      <c r="P18" s="10" t="str">
        <f t="shared" si="3"/>
        <v>Yes</v>
      </c>
      <c r="Q18" s="24"/>
      <c r="R18" s="63" t="str">
        <f t="shared" si="4"/>
        <v>-</v>
      </c>
    </row>
    <row r="19" spans="1:18" s="2" customFormat="1" ht="12">
      <c r="A19" s="2" t="s">
        <v>10</v>
      </c>
      <c r="B19" s="24">
        <v>111</v>
      </c>
      <c r="C19" s="2">
        <v>89</v>
      </c>
      <c r="D19" s="2">
        <v>1</v>
      </c>
      <c r="E19" s="2">
        <v>0</v>
      </c>
      <c r="F19" s="11">
        <v>0.8108108108108109</v>
      </c>
      <c r="G19" s="69"/>
      <c r="H19" s="50">
        <v>54</v>
      </c>
      <c r="I19" s="24">
        <v>44</v>
      </c>
      <c r="J19" s="24">
        <v>1</v>
      </c>
      <c r="K19" s="24">
        <v>0</v>
      </c>
      <c r="L19" s="33">
        <f t="shared" si="0"/>
        <v>45</v>
      </c>
      <c r="M19" s="11">
        <f t="shared" si="1"/>
        <v>0.8333333333333334</v>
      </c>
      <c r="N19" s="10" t="str">
        <f t="shared" si="2"/>
        <v>Yes</v>
      </c>
      <c r="O19" s="62">
        <v>0.8333333333333334</v>
      </c>
      <c r="P19" s="10" t="str">
        <f t="shared" si="3"/>
        <v>Yes</v>
      </c>
      <c r="Q19" s="24"/>
      <c r="R19" s="63" t="str">
        <f t="shared" si="4"/>
        <v>+</v>
      </c>
    </row>
    <row r="20" spans="1:18" s="2" customFormat="1" ht="12">
      <c r="A20" s="2" t="s">
        <v>11</v>
      </c>
      <c r="B20" s="24">
        <v>312</v>
      </c>
      <c r="C20" s="2">
        <v>299</v>
      </c>
      <c r="D20" s="2">
        <v>2</v>
      </c>
      <c r="E20" s="2">
        <v>0</v>
      </c>
      <c r="F20" s="11">
        <v>0.9647435897435898</v>
      </c>
      <c r="G20" s="69"/>
      <c r="H20" s="50">
        <v>214</v>
      </c>
      <c r="I20" s="24">
        <v>211</v>
      </c>
      <c r="J20" s="24">
        <v>2</v>
      </c>
      <c r="K20" s="24">
        <v>0</v>
      </c>
      <c r="L20" s="33">
        <f t="shared" si="0"/>
        <v>213</v>
      </c>
      <c r="M20" s="11">
        <f t="shared" si="1"/>
        <v>0.9953271028037384</v>
      </c>
      <c r="N20" s="10" t="str">
        <f t="shared" si="2"/>
        <v>Yes</v>
      </c>
      <c r="O20" s="62">
        <v>0.9953271028037384</v>
      </c>
      <c r="P20" s="10" t="str">
        <f t="shared" si="3"/>
        <v>Yes</v>
      </c>
      <c r="Q20" s="24"/>
      <c r="R20" s="63" t="str">
        <f t="shared" si="4"/>
        <v>+</v>
      </c>
    </row>
    <row r="21" spans="1:18" s="2" customFormat="1" ht="12">
      <c r="A21" s="2" t="s">
        <v>12</v>
      </c>
      <c r="B21" s="24">
        <v>94</v>
      </c>
      <c r="C21" s="2">
        <v>65</v>
      </c>
      <c r="D21" s="2">
        <v>0</v>
      </c>
      <c r="E21" s="2">
        <v>0</v>
      </c>
      <c r="F21" s="11">
        <v>0.6914893617021277</v>
      </c>
      <c r="G21" s="69"/>
      <c r="H21" s="50">
        <v>172</v>
      </c>
      <c r="I21" s="24">
        <v>120</v>
      </c>
      <c r="J21" s="24">
        <v>2</v>
      </c>
      <c r="K21" s="24">
        <v>0</v>
      </c>
      <c r="L21" s="33">
        <f t="shared" si="0"/>
        <v>122</v>
      </c>
      <c r="M21" s="11">
        <f t="shared" si="1"/>
        <v>0.7093023255813954</v>
      </c>
      <c r="N21" s="10" t="str">
        <f t="shared" si="2"/>
        <v>Yes</v>
      </c>
      <c r="O21" s="62">
        <v>0.7093023255813954</v>
      </c>
      <c r="P21" s="10" t="str">
        <f t="shared" si="3"/>
        <v>Yes</v>
      </c>
      <c r="Q21" s="24"/>
      <c r="R21" s="63" t="str">
        <f t="shared" si="4"/>
        <v>+</v>
      </c>
    </row>
    <row r="22" spans="1:18" s="2" customFormat="1" ht="12">
      <c r="A22" s="2" t="s">
        <v>13</v>
      </c>
      <c r="B22" s="24">
        <v>58</v>
      </c>
      <c r="C22" s="2">
        <v>50</v>
      </c>
      <c r="D22" s="2">
        <v>0</v>
      </c>
      <c r="E22" s="2">
        <v>0</v>
      </c>
      <c r="F22" s="11">
        <v>0.8620689655172413</v>
      </c>
      <c r="G22" s="69"/>
      <c r="H22" s="50">
        <v>62</v>
      </c>
      <c r="I22" s="24">
        <v>51</v>
      </c>
      <c r="J22" s="24">
        <v>2</v>
      </c>
      <c r="K22" s="24">
        <v>0</v>
      </c>
      <c r="L22" s="33">
        <f t="shared" si="0"/>
        <v>53</v>
      </c>
      <c r="M22" s="11">
        <f t="shared" si="1"/>
        <v>0.8548387096774194</v>
      </c>
      <c r="N22" s="10" t="str">
        <f t="shared" si="2"/>
        <v>Yes</v>
      </c>
      <c r="O22" s="62">
        <v>0.8548387096774194</v>
      </c>
      <c r="P22" s="10" t="str">
        <f t="shared" si="3"/>
        <v>Yes</v>
      </c>
      <c r="Q22" s="24"/>
      <c r="R22" s="63" t="str">
        <f t="shared" si="4"/>
        <v>-</v>
      </c>
    </row>
    <row r="23" spans="1:18" s="2" customFormat="1" ht="12">
      <c r="A23" s="2" t="s">
        <v>14</v>
      </c>
      <c r="B23" s="24">
        <v>561</v>
      </c>
      <c r="C23" s="2">
        <v>385</v>
      </c>
      <c r="D23" s="2">
        <v>8</v>
      </c>
      <c r="E23" s="2">
        <v>10</v>
      </c>
      <c r="F23" s="11">
        <v>0.7183600713012478</v>
      </c>
      <c r="G23" s="69"/>
      <c r="H23" s="50">
        <v>169</v>
      </c>
      <c r="I23" s="24">
        <v>129</v>
      </c>
      <c r="J23" s="24">
        <v>1</v>
      </c>
      <c r="K23" s="24">
        <v>0</v>
      </c>
      <c r="L23" s="33">
        <f t="shared" si="0"/>
        <v>130</v>
      </c>
      <c r="M23" s="11">
        <f t="shared" si="1"/>
        <v>0.7692307692307693</v>
      </c>
      <c r="N23" s="10" t="str">
        <f t="shared" si="2"/>
        <v>Yes</v>
      </c>
      <c r="O23" s="62">
        <v>0.7692307692307693</v>
      </c>
      <c r="P23" s="10" t="str">
        <f t="shared" si="3"/>
        <v>Yes</v>
      </c>
      <c r="Q23" s="24"/>
      <c r="R23" s="63" t="str">
        <f t="shared" si="4"/>
        <v>+</v>
      </c>
    </row>
    <row r="24" spans="1:18" s="2" customFormat="1" ht="12">
      <c r="A24" s="2" t="s">
        <v>15</v>
      </c>
      <c r="B24" s="24">
        <v>328</v>
      </c>
      <c r="C24" s="2">
        <v>271</v>
      </c>
      <c r="D24" s="2">
        <v>0</v>
      </c>
      <c r="E24" s="2">
        <v>2</v>
      </c>
      <c r="F24" s="11">
        <v>0.8323170731707317</v>
      </c>
      <c r="G24" s="69"/>
      <c r="H24" s="50">
        <v>465</v>
      </c>
      <c r="I24" s="24">
        <v>351</v>
      </c>
      <c r="J24" s="24">
        <v>2</v>
      </c>
      <c r="K24" s="24">
        <v>1</v>
      </c>
      <c r="L24" s="33">
        <f t="shared" si="0"/>
        <v>354</v>
      </c>
      <c r="M24" s="11">
        <f t="shared" si="1"/>
        <v>0.7612903225806451</v>
      </c>
      <c r="N24" s="10" t="str">
        <f t="shared" si="2"/>
        <v>Yes</v>
      </c>
      <c r="O24" s="62">
        <v>0.7612903225806451</v>
      </c>
      <c r="P24" s="10" t="str">
        <f t="shared" si="3"/>
        <v>Yes</v>
      </c>
      <c r="Q24" s="24"/>
      <c r="R24" s="63" t="str">
        <f t="shared" si="4"/>
        <v>-</v>
      </c>
    </row>
    <row r="25" spans="1:18" s="2" customFormat="1" ht="12">
      <c r="A25" s="2" t="s">
        <v>16</v>
      </c>
      <c r="B25" s="24">
        <v>58</v>
      </c>
      <c r="C25" s="2">
        <v>50</v>
      </c>
      <c r="D25" s="2">
        <v>0</v>
      </c>
      <c r="E25" s="2">
        <v>0</v>
      </c>
      <c r="F25" s="11">
        <v>0.8620689655172413</v>
      </c>
      <c r="G25" s="69"/>
      <c r="H25" s="50">
        <v>140</v>
      </c>
      <c r="I25" s="24">
        <v>114</v>
      </c>
      <c r="J25" s="24">
        <v>0</v>
      </c>
      <c r="K25" s="24">
        <v>0</v>
      </c>
      <c r="L25" s="33">
        <f t="shared" si="0"/>
        <v>114</v>
      </c>
      <c r="M25" s="11">
        <f t="shared" si="1"/>
        <v>0.8142857142857143</v>
      </c>
      <c r="N25" s="10" t="str">
        <f t="shared" si="2"/>
        <v>Yes</v>
      </c>
      <c r="O25" s="62">
        <v>0.8142857142857143</v>
      </c>
      <c r="P25" s="10" t="str">
        <f t="shared" si="3"/>
        <v>Yes</v>
      </c>
      <c r="Q25" s="24"/>
      <c r="R25" s="63" t="str">
        <f t="shared" si="4"/>
        <v>-</v>
      </c>
    </row>
    <row r="26" spans="1:18" s="2" customFormat="1" ht="12">
      <c r="A26" s="2" t="s">
        <v>17</v>
      </c>
      <c r="B26" s="24">
        <v>63</v>
      </c>
      <c r="C26" s="2">
        <v>50</v>
      </c>
      <c r="D26" s="2">
        <v>0</v>
      </c>
      <c r="E26" s="2">
        <v>0</v>
      </c>
      <c r="F26" s="11">
        <v>0.7936507936507936</v>
      </c>
      <c r="G26" s="69"/>
      <c r="H26" s="50">
        <v>50</v>
      </c>
      <c r="I26" s="24">
        <v>36</v>
      </c>
      <c r="J26" s="24">
        <v>0</v>
      </c>
      <c r="K26" s="24">
        <v>0</v>
      </c>
      <c r="L26" s="33">
        <f t="shared" si="0"/>
        <v>36</v>
      </c>
      <c r="M26" s="11">
        <f t="shared" si="1"/>
        <v>0.72</v>
      </c>
      <c r="N26" s="10" t="str">
        <f t="shared" si="2"/>
        <v>Yes</v>
      </c>
      <c r="O26" s="62">
        <v>0.72</v>
      </c>
      <c r="P26" s="10" t="str">
        <f t="shared" si="3"/>
        <v>Yes</v>
      </c>
      <c r="Q26" s="24"/>
      <c r="R26" s="63" t="str">
        <f t="shared" si="4"/>
        <v>-</v>
      </c>
    </row>
    <row r="27" spans="1:18" s="2" customFormat="1" ht="12">
      <c r="A27" s="2" t="s">
        <v>18</v>
      </c>
      <c r="B27" s="24">
        <v>67</v>
      </c>
      <c r="C27" s="2">
        <v>44</v>
      </c>
      <c r="D27" s="2">
        <v>0</v>
      </c>
      <c r="E27" s="2">
        <v>0</v>
      </c>
      <c r="F27" s="11">
        <v>0.6567164179104478</v>
      </c>
      <c r="G27" s="69"/>
      <c r="H27" s="50">
        <v>99</v>
      </c>
      <c r="I27" s="24">
        <v>65</v>
      </c>
      <c r="J27" s="24">
        <v>0</v>
      </c>
      <c r="K27" s="24">
        <v>0</v>
      </c>
      <c r="L27" s="33">
        <f t="shared" si="0"/>
        <v>65</v>
      </c>
      <c r="M27" s="11">
        <f t="shared" si="1"/>
        <v>0.6565656565656566</v>
      </c>
      <c r="N27" s="10" t="str">
        <f t="shared" si="2"/>
        <v>Yes</v>
      </c>
      <c r="O27" s="62">
        <v>0.6565656565656566</v>
      </c>
      <c r="P27" s="10" t="str">
        <f t="shared" si="3"/>
        <v>Yes</v>
      </c>
      <c r="Q27" s="24"/>
      <c r="R27" s="63" t="str">
        <f t="shared" si="4"/>
        <v>-</v>
      </c>
    </row>
    <row r="28" spans="1:18" s="76" customFormat="1" ht="12">
      <c r="A28" s="76" t="s">
        <v>19</v>
      </c>
      <c r="B28" s="77">
        <v>18</v>
      </c>
      <c r="C28" s="76">
        <v>18</v>
      </c>
      <c r="D28" s="76">
        <v>0</v>
      </c>
      <c r="E28" s="76">
        <v>0</v>
      </c>
      <c r="F28" s="78">
        <v>1</v>
      </c>
      <c r="G28" s="79"/>
      <c r="H28" s="80">
        <v>15</v>
      </c>
      <c r="I28" s="77">
        <v>3</v>
      </c>
      <c r="J28" s="77">
        <v>0</v>
      </c>
      <c r="K28" s="77">
        <v>0</v>
      </c>
      <c r="L28" s="81">
        <f t="shared" si="0"/>
        <v>3</v>
      </c>
      <c r="M28" s="78">
        <f t="shared" si="1"/>
        <v>0.2</v>
      </c>
      <c r="N28" s="82" t="str">
        <f t="shared" si="2"/>
        <v>No</v>
      </c>
      <c r="O28" s="83">
        <v>0.2</v>
      </c>
      <c r="P28" s="82" t="str">
        <f t="shared" si="3"/>
        <v>No</v>
      </c>
      <c r="Q28" s="77"/>
      <c r="R28" s="84" t="str">
        <f t="shared" si="4"/>
        <v>-</v>
      </c>
    </row>
    <row r="29" spans="1:18" s="2" customFormat="1" ht="12">
      <c r="A29" s="2" t="s">
        <v>20</v>
      </c>
      <c r="B29" s="24">
        <v>48</v>
      </c>
      <c r="C29" s="2">
        <v>36</v>
      </c>
      <c r="D29" s="2">
        <v>0</v>
      </c>
      <c r="E29" s="2">
        <v>0</v>
      </c>
      <c r="F29" s="11">
        <v>0.75</v>
      </c>
      <c r="G29" s="69"/>
      <c r="H29" s="50">
        <v>58</v>
      </c>
      <c r="I29" s="24">
        <v>37</v>
      </c>
      <c r="J29" s="24">
        <v>0</v>
      </c>
      <c r="K29" s="24">
        <v>0</v>
      </c>
      <c r="L29" s="33">
        <f t="shared" si="0"/>
        <v>37</v>
      </c>
      <c r="M29" s="11">
        <f t="shared" si="1"/>
        <v>0.6379310344827587</v>
      </c>
      <c r="N29" s="10" t="str">
        <f t="shared" si="2"/>
        <v>Yes</v>
      </c>
      <c r="O29" s="62">
        <v>0.6379310344827587</v>
      </c>
      <c r="P29" s="10" t="str">
        <f t="shared" si="3"/>
        <v>Yes</v>
      </c>
      <c r="Q29" s="24"/>
      <c r="R29" s="63" t="str">
        <f t="shared" si="4"/>
        <v>-</v>
      </c>
    </row>
    <row r="30" spans="1:18" s="2" customFormat="1" ht="12">
      <c r="A30" s="2" t="s">
        <v>59</v>
      </c>
      <c r="B30" s="24">
        <v>218</v>
      </c>
      <c r="C30" s="2">
        <v>190</v>
      </c>
      <c r="D30" s="2">
        <v>1</v>
      </c>
      <c r="E30" s="2">
        <v>3</v>
      </c>
      <c r="F30" s="11">
        <v>0.8899082568807339</v>
      </c>
      <c r="G30" s="69"/>
      <c r="H30" s="50">
        <v>225</v>
      </c>
      <c r="I30" s="24">
        <v>197</v>
      </c>
      <c r="J30" s="24">
        <v>1</v>
      </c>
      <c r="K30" s="24">
        <v>3</v>
      </c>
      <c r="L30" s="33">
        <f t="shared" si="0"/>
        <v>201</v>
      </c>
      <c r="M30" s="11">
        <f t="shared" si="1"/>
        <v>0.8933333333333333</v>
      </c>
      <c r="N30" s="10" t="str">
        <f t="shared" si="2"/>
        <v>Yes</v>
      </c>
      <c r="O30" s="62">
        <v>0.8933333333333333</v>
      </c>
      <c r="P30" s="10" t="str">
        <f t="shared" si="3"/>
        <v>Yes</v>
      </c>
      <c r="Q30" s="24"/>
      <c r="R30" s="63" t="str">
        <f t="shared" si="4"/>
        <v>+</v>
      </c>
    </row>
    <row r="31" spans="1:18" s="2" customFormat="1" ht="12">
      <c r="A31" s="2" t="s">
        <v>21</v>
      </c>
      <c r="B31" s="24">
        <v>595</v>
      </c>
      <c r="C31" s="2">
        <v>396</v>
      </c>
      <c r="D31" s="2">
        <v>11</v>
      </c>
      <c r="E31" s="2">
        <v>4</v>
      </c>
      <c r="F31" s="11">
        <v>0.6907563025210084</v>
      </c>
      <c r="G31" s="69"/>
      <c r="H31" s="50">
        <v>443</v>
      </c>
      <c r="I31" s="24">
        <v>383</v>
      </c>
      <c r="J31" s="24">
        <v>4</v>
      </c>
      <c r="K31" s="24">
        <v>6</v>
      </c>
      <c r="L31" s="33">
        <f t="shared" si="0"/>
        <v>393</v>
      </c>
      <c r="M31" s="11">
        <f t="shared" si="1"/>
        <v>0.8871331828442438</v>
      </c>
      <c r="N31" s="10" t="str">
        <f t="shared" si="2"/>
        <v>Yes</v>
      </c>
      <c r="O31" s="62">
        <v>0.8871331828442438</v>
      </c>
      <c r="P31" s="10" t="str">
        <f t="shared" si="3"/>
        <v>Yes</v>
      </c>
      <c r="Q31" s="24"/>
      <c r="R31" s="63" t="str">
        <f t="shared" si="4"/>
        <v>+</v>
      </c>
    </row>
    <row r="32" spans="1:18" s="2" customFormat="1" ht="12">
      <c r="A32" s="2" t="s">
        <v>22</v>
      </c>
      <c r="B32" s="24">
        <v>100</v>
      </c>
      <c r="C32" s="2">
        <v>75</v>
      </c>
      <c r="D32" s="2">
        <v>0</v>
      </c>
      <c r="E32" s="2">
        <v>2</v>
      </c>
      <c r="F32" s="11">
        <v>0.77</v>
      </c>
      <c r="G32" s="69"/>
      <c r="H32" s="50">
        <v>86</v>
      </c>
      <c r="I32" s="24">
        <v>82</v>
      </c>
      <c r="J32" s="24">
        <v>1</v>
      </c>
      <c r="K32" s="24">
        <v>2</v>
      </c>
      <c r="L32" s="33">
        <f t="shared" si="0"/>
        <v>85</v>
      </c>
      <c r="M32" s="11">
        <f t="shared" si="1"/>
        <v>0.9883720930232558</v>
      </c>
      <c r="N32" s="10" t="str">
        <f t="shared" si="2"/>
        <v>Yes</v>
      </c>
      <c r="O32" s="62">
        <v>0.9883720930232558</v>
      </c>
      <c r="P32" s="10" t="str">
        <f t="shared" si="3"/>
        <v>Yes</v>
      </c>
      <c r="Q32" s="24"/>
      <c r="R32" s="63" t="str">
        <f t="shared" si="4"/>
        <v>+</v>
      </c>
    </row>
    <row r="33" spans="1:18" s="2" customFormat="1" ht="12">
      <c r="A33" s="2" t="s">
        <v>23</v>
      </c>
      <c r="B33" s="24">
        <v>165</v>
      </c>
      <c r="C33" s="2">
        <v>123</v>
      </c>
      <c r="D33" s="2">
        <v>1</v>
      </c>
      <c r="E33" s="2">
        <v>0</v>
      </c>
      <c r="F33" s="11">
        <v>0.7515151515151515</v>
      </c>
      <c r="G33" s="69"/>
      <c r="H33" s="50">
        <v>201</v>
      </c>
      <c r="I33" s="24">
        <v>153</v>
      </c>
      <c r="J33" s="24">
        <v>0</v>
      </c>
      <c r="K33" s="24">
        <v>0</v>
      </c>
      <c r="L33" s="33">
        <f t="shared" si="0"/>
        <v>153</v>
      </c>
      <c r="M33" s="11">
        <f t="shared" si="1"/>
        <v>0.7611940298507462</v>
      </c>
      <c r="N33" s="10" t="str">
        <f t="shared" si="2"/>
        <v>Yes</v>
      </c>
      <c r="O33" s="62">
        <v>0.7611940298507462</v>
      </c>
      <c r="P33" s="10" t="str">
        <f t="shared" si="3"/>
        <v>Yes</v>
      </c>
      <c r="Q33" s="24"/>
      <c r="R33" s="63" t="str">
        <f t="shared" si="4"/>
        <v>+</v>
      </c>
    </row>
    <row r="34" spans="1:18" s="2" customFormat="1" ht="12">
      <c r="A34" s="2" t="s">
        <v>24</v>
      </c>
      <c r="B34" s="24">
        <v>133</v>
      </c>
      <c r="C34" s="2">
        <v>102</v>
      </c>
      <c r="D34" s="2">
        <v>0</v>
      </c>
      <c r="E34" s="2">
        <v>0</v>
      </c>
      <c r="F34" s="11">
        <v>0.7669172932330827</v>
      </c>
      <c r="G34" s="69"/>
      <c r="H34" s="50">
        <v>127</v>
      </c>
      <c r="I34" s="24">
        <v>101</v>
      </c>
      <c r="J34" s="24">
        <v>0</v>
      </c>
      <c r="K34" s="24">
        <v>2</v>
      </c>
      <c r="L34" s="33">
        <f t="shared" si="0"/>
        <v>103</v>
      </c>
      <c r="M34" s="11">
        <f t="shared" si="1"/>
        <v>0.8110236220472441</v>
      </c>
      <c r="N34" s="10" t="str">
        <f t="shared" si="2"/>
        <v>Yes</v>
      </c>
      <c r="O34" s="62">
        <v>0.8110236220472441</v>
      </c>
      <c r="P34" s="10" t="str">
        <f t="shared" si="3"/>
        <v>Yes</v>
      </c>
      <c r="Q34" s="24"/>
      <c r="R34" s="63" t="str">
        <f t="shared" si="4"/>
        <v>+</v>
      </c>
    </row>
    <row r="35" spans="1:18" s="85" customFormat="1" ht="12">
      <c r="A35" s="2" t="s">
        <v>25</v>
      </c>
      <c r="B35" s="24">
        <v>533</v>
      </c>
      <c r="C35" s="2">
        <v>250</v>
      </c>
      <c r="D35" s="2">
        <v>0</v>
      </c>
      <c r="E35" s="2">
        <v>250</v>
      </c>
      <c r="F35" s="11">
        <v>0.9380863039399625</v>
      </c>
      <c r="G35" s="69"/>
      <c r="H35" s="50">
        <v>545</v>
      </c>
      <c r="I35" s="24">
        <v>258</v>
      </c>
      <c r="J35" s="24">
        <v>0</v>
      </c>
      <c r="K35" s="24">
        <v>273</v>
      </c>
      <c r="L35" s="33">
        <f t="shared" si="0"/>
        <v>531</v>
      </c>
      <c r="M35" s="11">
        <f t="shared" si="1"/>
        <v>0.9743119266055046</v>
      </c>
      <c r="N35" s="10" t="str">
        <f t="shared" si="2"/>
        <v>Yes</v>
      </c>
      <c r="O35" s="62">
        <f>SUM(I35:K35)/H35</f>
        <v>0.9743119266055046</v>
      </c>
      <c r="P35" s="10" t="str">
        <f t="shared" si="3"/>
        <v>Yes</v>
      </c>
      <c r="Q35" s="86"/>
      <c r="R35" s="87" t="str">
        <f t="shared" si="4"/>
        <v>+</v>
      </c>
    </row>
    <row r="36" spans="1:18" s="2" customFormat="1" ht="12">
      <c r="A36" s="2" t="s">
        <v>26</v>
      </c>
      <c r="B36" s="24">
        <v>170</v>
      </c>
      <c r="C36" s="2">
        <v>96</v>
      </c>
      <c r="D36" s="2">
        <v>1</v>
      </c>
      <c r="E36" s="2">
        <v>0</v>
      </c>
      <c r="F36" s="11">
        <v>0.5705882352941176</v>
      </c>
      <c r="G36" s="69"/>
      <c r="H36" s="50">
        <v>248</v>
      </c>
      <c r="I36" s="24">
        <v>151</v>
      </c>
      <c r="J36" s="24">
        <v>0</v>
      </c>
      <c r="K36" s="24">
        <v>5</v>
      </c>
      <c r="L36" s="33">
        <f t="shared" si="0"/>
        <v>156</v>
      </c>
      <c r="M36" s="11">
        <f t="shared" si="1"/>
        <v>0.6290322580645161</v>
      </c>
      <c r="N36" s="10" t="str">
        <f t="shared" si="2"/>
        <v>No</v>
      </c>
      <c r="O36" s="62">
        <v>0.6290322580645161</v>
      </c>
      <c r="P36" s="10" t="str">
        <f t="shared" si="3"/>
        <v>No</v>
      </c>
      <c r="Q36" s="24"/>
      <c r="R36" s="63" t="str">
        <f t="shared" si="4"/>
        <v>+</v>
      </c>
    </row>
    <row r="37" spans="1:18" s="2" customFormat="1" ht="12">
      <c r="A37" s="2" t="s">
        <v>27</v>
      </c>
      <c r="B37" s="24">
        <v>43</v>
      </c>
      <c r="C37" s="2">
        <v>33</v>
      </c>
      <c r="D37" s="2">
        <v>0</v>
      </c>
      <c r="E37" s="2">
        <v>0</v>
      </c>
      <c r="F37" s="11">
        <v>0.7674418604651163</v>
      </c>
      <c r="G37" s="69"/>
      <c r="H37" s="50">
        <v>60</v>
      </c>
      <c r="I37" s="24">
        <v>54</v>
      </c>
      <c r="J37" s="24">
        <v>0</v>
      </c>
      <c r="K37" s="24">
        <v>0</v>
      </c>
      <c r="L37" s="33">
        <f t="shared" si="0"/>
        <v>54</v>
      </c>
      <c r="M37" s="11">
        <f t="shared" si="1"/>
        <v>0.9</v>
      </c>
      <c r="N37" s="10" t="str">
        <f t="shared" si="2"/>
        <v>Yes</v>
      </c>
      <c r="O37" s="62">
        <v>0.9</v>
      </c>
      <c r="P37" s="10" t="str">
        <f t="shared" si="3"/>
        <v>Yes</v>
      </c>
      <c r="Q37" s="24"/>
      <c r="R37" s="63" t="str">
        <f t="shared" si="4"/>
        <v>+</v>
      </c>
    </row>
    <row r="38" spans="1:18" s="2" customFormat="1" ht="12">
      <c r="A38" s="2" t="s">
        <v>28</v>
      </c>
      <c r="B38" s="24">
        <v>39</v>
      </c>
      <c r="C38" s="2">
        <v>26</v>
      </c>
      <c r="D38" s="2">
        <v>0</v>
      </c>
      <c r="E38" s="2">
        <v>0</v>
      </c>
      <c r="F38" s="11">
        <v>0.6666666666666666</v>
      </c>
      <c r="G38" s="69"/>
      <c r="H38" s="50">
        <v>24</v>
      </c>
      <c r="I38" s="24">
        <v>23</v>
      </c>
      <c r="J38" s="24">
        <v>0</v>
      </c>
      <c r="K38" s="24">
        <v>0</v>
      </c>
      <c r="L38" s="33">
        <f t="shared" si="0"/>
        <v>23</v>
      </c>
      <c r="M38" s="11">
        <f t="shared" si="1"/>
        <v>0.9583333333333334</v>
      </c>
      <c r="N38" s="10" t="str">
        <f t="shared" si="2"/>
        <v>Yes</v>
      </c>
      <c r="O38" s="62">
        <v>0.9583</v>
      </c>
      <c r="P38" s="10" t="str">
        <f t="shared" si="3"/>
        <v>Yes</v>
      </c>
      <c r="Q38" s="24"/>
      <c r="R38" s="63" t="str">
        <f t="shared" si="4"/>
        <v>+</v>
      </c>
    </row>
    <row r="39" spans="1:18" s="2" customFormat="1" ht="12">
      <c r="A39" s="1" t="s">
        <v>29</v>
      </c>
      <c r="B39" s="24">
        <v>64</v>
      </c>
      <c r="C39" s="2">
        <v>49</v>
      </c>
      <c r="D39" s="2">
        <v>0</v>
      </c>
      <c r="E39" s="2">
        <v>1</v>
      </c>
      <c r="F39" s="11">
        <v>0.78125</v>
      </c>
      <c r="G39" s="69"/>
      <c r="H39" s="50">
        <v>43</v>
      </c>
      <c r="I39" s="24">
        <v>33</v>
      </c>
      <c r="J39" s="24">
        <v>1</v>
      </c>
      <c r="K39" s="24">
        <v>1</v>
      </c>
      <c r="L39" s="33">
        <f t="shared" si="0"/>
        <v>35</v>
      </c>
      <c r="M39" s="11">
        <f t="shared" si="1"/>
        <v>0.813953488372093</v>
      </c>
      <c r="N39" s="10" t="str">
        <f t="shared" si="2"/>
        <v>Yes</v>
      </c>
      <c r="O39" s="62">
        <v>0.813953488372093</v>
      </c>
      <c r="P39" s="10" t="str">
        <f t="shared" si="3"/>
        <v>Yes</v>
      </c>
      <c r="Q39" s="24"/>
      <c r="R39" s="63" t="str">
        <f t="shared" si="4"/>
        <v>+</v>
      </c>
    </row>
    <row r="40" spans="1:18" s="2" customFormat="1" ht="12">
      <c r="A40" s="12" t="s">
        <v>30</v>
      </c>
      <c r="B40" s="24">
        <v>67</v>
      </c>
      <c r="C40" s="2">
        <v>37</v>
      </c>
      <c r="D40" s="2">
        <v>3</v>
      </c>
      <c r="E40" s="2">
        <v>0</v>
      </c>
      <c r="F40" s="11">
        <v>0.5970149253731343</v>
      </c>
      <c r="G40" s="69"/>
      <c r="H40" s="88">
        <v>36</v>
      </c>
      <c r="I40" s="89">
        <v>19</v>
      </c>
      <c r="J40" s="89">
        <v>0</v>
      </c>
      <c r="K40" s="89">
        <v>0</v>
      </c>
      <c r="L40" s="90">
        <f t="shared" si="0"/>
        <v>19</v>
      </c>
      <c r="M40" s="91">
        <f t="shared" si="1"/>
        <v>0.5277777777777778</v>
      </c>
      <c r="N40" s="89" t="str">
        <f t="shared" si="2"/>
        <v>No</v>
      </c>
      <c r="O40" s="92">
        <f>+I40/H40</f>
        <v>0.5277777777777778</v>
      </c>
      <c r="P40" s="10" t="str">
        <f t="shared" si="3"/>
        <v>No</v>
      </c>
      <c r="Q40" s="24"/>
      <c r="R40" s="63" t="str">
        <f t="shared" si="4"/>
        <v>-</v>
      </c>
    </row>
    <row r="41" spans="1:18" s="2" customFormat="1" ht="12">
      <c r="A41" s="12" t="s">
        <v>31</v>
      </c>
      <c r="B41" s="24">
        <v>50</v>
      </c>
      <c r="C41" s="2">
        <v>49</v>
      </c>
      <c r="D41" s="2">
        <v>0</v>
      </c>
      <c r="E41" s="2">
        <v>0</v>
      </c>
      <c r="F41" s="11">
        <v>0.98</v>
      </c>
      <c r="G41" s="69"/>
      <c r="H41" s="50">
        <v>46</v>
      </c>
      <c r="I41" s="24">
        <v>41</v>
      </c>
      <c r="J41" s="24">
        <v>5</v>
      </c>
      <c r="K41" s="24">
        <v>0</v>
      </c>
      <c r="L41" s="33">
        <f t="shared" si="0"/>
        <v>46</v>
      </c>
      <c r="M41" s="11">
        <f t="shared" si="1"/>
        <v>1</v>
      </c>
      <c r="N41" s="10" t="str">
        <f>+IF(M41&gt;63%,"Yes","No")</f>
        <v>Yes</v>
      </c>
      <c r="O41" s="62">
        <v>1</v>
      </c>
      <c r="P41" s="10" t="str">
        <f>+IF(O41&gt;63%,"Yes","No")</f>
        <v>Yes</v>
      </c>
      <c r="Q41" s="24"/>
      <c r="R41" s="63" t="str">
        <f t="shared" si="4"/>
        <v>+</v>
      </c>
    </row>
    <row r="42" spans="1:18" ht="13.5" thickBot="1">
      <c r="A42" s="12"/>
      <c r="G42" s="64"/>
      <c r="H42" s="49"/>
      <c r="I42" s="2"/>
      <c r="J42" s="11"/>
      <c r="K42" s="2"/>
      <c r="L42" s="32"/>
      <c r="M42" s="9"/>
      <c r="N42" s="24"/>
      <c r="R42" s="59" t="str">
        <f t="shared" si="4"/>
        <v>+</v>
      </c>
    </row>
    <row r="43" spans="1:18" s="6" customFormat="1" ht="14.25" thickBot="1" thickTop="1">
      <c r="A43" s="27" t="s">
        <v>0</v>
      </c>
      <c r="B43" s="60">
        <f>SUM(B2:B41)</f>
        <v>5166</v>
      </c>
      <c r="C43" s="60">
        <f>SUM(C2:C41)</f>
        <v>3821</v>
      </c>
      <c r="D43" s="60">
        <f>SUM(D2:D41)</f>
        <v>37</v>
      </c>
      <c r="E43" s="60">
        <f>SUM(E2:E41)</f>
        <v>285</v>
      </c>
      <c r="F43" s="61">
        <f>SUM(C43:E43)/B43</f>
        <v>0.8019744483159117</v>
      </c>
      <c r="G43" s="70"/>
      <c r="H43" s="28">
        <f>SUM(H10:H41)</f>
        <v>4360</v>
      </c>
      <c r="I43" s="28">
        <f>SUM(I1:I41)</f>
        <v>3311</v>
      </c>
      <c r="J43" s="28">
        <f>SUM(J1:J41)</f>
        <v>24</v>
      </c>
      <c r="K43" s="28">
        <f>SUM(K1:K41)</f>
        <v>300</v>
      </c>
      <c r="L43" s="28">
        <f>SUM(L1:L41)</f>
        <v>3635</v>
      </c>
      <c r="M43" s="29">
        <f t="shared" si="1"/>
        <v>0.8337155963302753</v>
      </c>
      <c r="N43" s="30" t="str">
        <f>+IF(M43&gt;63%,"Yes","No")</f>
        <v>Yes</v>
      </c>
      <c r="O43" s="37">
        <f>SUM(I43:K43)/H43</f>
        <v>0.8337155963302753</v>
      </c>
      <c r="P43" s="30" t="str">
        <f>+IF(O43&gt;63%,"Yes","No")</f>
        <v>Yes</v>
      </c>
      <c r="Q43" s="15"/>
      <c r="R43" s="59" t="str">
        <f t="shared" si="4"/>
        <v>+</v>
      </c>
    </row>
    <row r="44" spans="1:17" s="5" customFormat="1" ht="13.5" thickTop="1">
      <c r="A44" s="35" t="s">
        <v>37</v>
      </c>
      <c r="B44" s="14"/>
      <c r="F44" s="71">
        <v>0.6227</v>
      </c>
      <c r="G44" s="66"/>
      <c r="H44" s="9"/>
      <c r="I44" s="9"/>
      <c r="J44" s="9"/>
      <c r="K44" s="9"/>
      <c r="L44" s="9"/>
      <c r="M44" s="17">
        <v>0.7</v>
      </c>
      <c r="N44" s="25"/>
      <c r="O44" s="36">
        <v>0.7</v>
      </c>
      <c r="P44" s="14"/>
      <c r="Q44" s="14"/>
    </row>
    <row r="45" spans="1:14" ht="12.75">
      <c r="A45" s="12"/>
      <c r="H45" s="2"/>
      <c r="I45" s="2"/>
      <c r="J45" s="11"/>
      <c r="K45" s="2"/>
      <c r="L45" s="2"/>
      <c r="M45" s="2"/>
      <c r="N45" s="24"/>
    </row>
    <row r="46" ht="12.75">
      <c r="A46" s="74">
        <v>41282</v>
      </c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printOptions/>
  <pageMargins left="0.25" right="0.25" top="0.72" bottom="0.17" header="0" footer="0"/>
  <pageSetup fitToHeight="0" fitToWidth="1" horizontalDpi="1200" verticalDpi="12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2013-01-08T18:25:34Z</cp:lastPrinted>
  <dcterms:created xsi:type="dcterms:W3CDTF">2010-11-16T14:32:40Z</dcterms:created>
  <dcterms:modified xsi:type="dcterms:W3CDTF">2013-04-19T13:58:35Z</dcterms:modified>
  <cp:category/>
  <cp:version/>
  <cp:contentType/>
  <cp:contentStatus/>
</cp:coreProperties>
</file>