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7590" activeTab="0"/>
  </bookViews>
  <sheets>
    <sheet name="5P2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<sst xmlns="http://schemas.openxmlformats.org/spreadsheetml/2006/main" count="47" uniqueCount="44">
  <si>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Total</t>
  </si>
  <si>
    <t>Community College</t>
  </si>
  <si>
    <t>Alpena</t>
  </si>
  <si>
    <t xml:space="preserve">Bay De Noc </t>
  </si>
  <si>
    <t xml:space="preserve">Mott </t>
  </si>
  <si>
    <t xml:space="preserve">Delta </t>
  </si>
  <si>
    <t>Glen Oaks</t>
  </si>
  <si>
    <t xml:space="preserve">Gogebic </t>
  </si>
  <si>
    <t xml:space="preserve">Grand Rapids </t>
  </si>
  <si>
    <t xml:space="preserve">Henry Ford </t>
  </si>
  <si>
    <t xml:space="preserve">Jackson </t>
  </si>
  <si>
    <t xml:space="preserve">Kalamazoo Valley </t>
  </si>
  <si>
    <t xml:space="preserve">Kellogg </t>
  </si>
  <si>
    <t xml:space="preserve">Kirtland </t>
  </si>
  <si>
    <t xml:space="preserve">Lake Michigan </t>
  </si>
  <si>
    <t xml:space="preserve">Lansing </t>
  </si>
  <si>
    <t xml:space="preserve">Macomb </t>
  </si>
  <si>
    <t xml:space="preserve">Mid Michigan </t>
  </si>
  <si>
    <t xml:space="preserve">Monroe County </t>
  </si>
  <si>
    <t xml:space="preserve">Montcalm </t>
  </si>
  <si>
    <t xml:space="preserve">Muskegon </t>
  </si>
  <si>
    <t xml:space="preserve">North Central Michigan </t>
  </si>
  <si>
    <t>Northwestern Michigan</t>
  </si>
  <si>
    <t xml:space="preserve">Oakland </t>
  </si>
  <si>
    <t xml:space="preserve">St. Clair County </t>
  </si>
  <si>
    <t>Schoolcraft</t>
  </si>
  <si>
    <t xml:space="preserve">Southwestern Michigan </t>
  </si>
  <si>
    <t>Washtenaw</t>
  </si>
  <si>
    <t xml:space="preserve">Wayne County </t>
  </si>
  <si>
    <t xml:space="preserve">West Shore </t>
  </si>
  <si>
    <t>Bay Mills</t>
  </si>
  <si>
    <t>Ferris</t>
  </si>
  <si>
    <t>Northern Michigan</t>
  </si>
  <si>
    <t>LSSU</t>
  </si>
  <si>
    <t>M + W</t>
  </si>
  <si>
    <t>MICHIGAN COMMUNITY COLLEGES</t>
  </si>
  <si>
    <t>TOTAL</t>
  </si>
  <si>
    <t>Performance Level</t>
  </si>
  <si>
    <t>2013-14</t>
  </si>
  <si>
    <t>Expected Level of Performance</t>
  </si>
  <si>
    <t>2014-15</t>
  </si>
  <si>
    <t>Met, Exceeded, or Camp Within 90% (18.90%) of Expected Levels</t>
  </si>
  <si>
    <t>Met, Exceeded, or Camp Within 90% (18.63%) of Expected Levels</t>
  </si>
  <si>
    <t>5P2:  NON-TRADITIONAL COMPLETION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</si>
</sst>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Helv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double"/>
    </border>
    <border>
      <left/>
      <right/>
      <top/>
      <bottom style="double"/>
    </border>
    <border>
      <left>
        <color indexed="63"/>
      </left>
      <right style="thick"/>
      <top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6" fillId="0" borderId="0" xfId="55" applyFont="1">
      <alignment/>
      <protection/>
    </xf>
    <xf numFmtId="10" fontId="6" fillId="0" borderId="0" xfId="55" applyNumberFormat="1" applyFont="1">
      <alignment/>
      <protection/>
    </xf>
    <xf numFmtId="0" fontId="6" fillId="33" borderId="10" xfId="55" applyFont="1" applyFill="1" applyBorder="1" applyAlignment="1">
      <alignment horizontal="center"/>
      <protection/>
    </xf>
    <xf numFmtId="10" fontId="6" fillId="33" borderId="11" xfId="55" applyNumberFormat="1" applyFont="1" applyFill="1" applyBorder="1">
      <alignment/>
      <protection/>
    </xf>
    <xf numFmtId="3" fontId="5" fillId="33" borderId="11" xfId="55" applyNumberFormat="1" applyFont="1" applyFill="1" applyBorder="1">
      <alignment/>
      <protection/>
    </xf>
    <xf numFmtId="0" fontId="6" fillId="33" borderId="12" xfId="55" applyFont="1" applyFill="1" applyBorder="1" applyAlignment="1">
      <alignment horizontal="center"/>
      <protection/>
    </xf>
    <xf numFmtId="0" fontId="5" fillId="33" borderId="13" xfId="55" applyFont="1" applyFill="1" applyBorder="1">
      <alignment/>
      <protection/>
    </xf>
    <xf numFmtId="0" fontId="4" fillId="0" borderId="14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15" xfId="55" applyFont="1" applyBorder="1">
      <alignment/>
      <protection/>
    </xf>
    <xf numFmtId="0" fontId="4" fillId="0" borderId="16" xfId="55" applyFont="1" applyBorder="1">
      <alignment/>
      <protection/>
    </xf>
    <xf numFmtId="0" fontId="4" fillId="0" borderId="17" xfId="55" applyFont="1" applyBorder="1">
      <alignment/>
      <protection/>
    </xf>
    <xf numFmtId="0" fontId="4" fillId="0" borderId="18" xfId="55" applyFont="1" applyBorder="1" applyAlignment="1">
      <alignment horizontal="center"/>
      <protection/>
    </xf>
    <xf numFmtId="10" fontId="4" fillId="0" borderId="0" xfId="55" applyNumberFormat="1" applyFont="1" applyBorder="1">
      <alignment/>
      <protection/>
    </xf>
    <xf numFmtId="0" fontId="4" fillId="0" borderId="19" xfId="55" applyFont="1" applyBorder="1" applyAlignment="1">
      <alignment horizontal="center"/>
      <protection/>
    </xf>
    <xf numFmtId="3" fontId="4" fillId="0" borderId="0" xfId="55" applyNumberFormat="1" applyFont="1" applyBorder="1">
      <alignment/>
      <protection/>
    </xf>
    <xf numFmtId="0" fontId="3" fillId="0" borderId="17" xfId="55" applyFont="1" applyBorder="1">
      <alignment/>
      <protection/>
    </xf>
    <xf numFmtId="0" fontId="6" fillId="0" borderId="18" xfId="55" applyFont="1" applyBorder="1" applyAlignment="1">
      <alignment horizontal="center"/>
      <protection/>
    </xf>
    <xf numFmtId="10" fontId="6" fillId="0" borderId="0" xfId="55" applyNumberFormat="1" applyFont="1" applyBorder="1">
      <alignment/>
      <protection/>
    </xf>
    <xf numFmtId="0" fontId="6" fillId="0" borderId="0" xfId="55" applyFont="1" applyBorder="1">
      <alignment/>
      <protection/>
    </xf>
    <xf numFmtId="0" fontId="6" fillId="0" borderId="19" xfId="55" applyFont="1" applyBorder="1" applyAlignment="1">
      <alignment horizontal="center"/>
      <protection/>
    </xf>
    <xf numFmtId="3" fontId="6" fillId="0" borderId="0" xfId="55" applyNumberFormat="1" applyFont="1" applyBorder="1">
      <alignment/>
      <protection/>
    </xf>
    <xf numFmtId="0" fontId="5" fillId="0" borderId="17" xfId="55" applyFont="1" applyBorder="1">
      <alignment/>
      <protection/>
    </xf>
    <xf numFmtId="0" fontId="7" fillId="0" borderId="18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 wrapText="1"/>
      <protection/>
    </xf>
    <xf numFmtId="0" fontId="5" fillId="0" borderId="0" xfId="55" applyFont="1" applyFill="1" applyBorder="1" applyAlignment="1">
      <alignment horizontal="center"/>
      <protection/>
    </xf>
    <xf numFmtId="0" fontId="7" fillId="0" borderId="20" xfId="55" applyFont="1" applyFill="1" applyBorder="1" applyAlignment="1">
      <alignment horizontal="center" wrapText="1"/>
      <protection/>
    </xf>
    <xf numFmtId="0" fontId="5" fillId="0" borderId="17" xfId="55" applyFont="1" applyFill="1" applyBorder="1" applyAlignment="1">
      <alignment horizontal="center"/>
      <protection/>
    </xf>
    <xf numFmtId="0" fontId="24" fillId="34" borderId="21" xfId="55" applyFont="1" applyFill="1" applyBorder="1" applyAlignment="1">
      <alignment horizontal="center" vertical="center" wrapText="1"/>
      <protection/>
    </xf>
    <xf numFmtId="0" fontId="6" fillId="34" borderId="21" xfId="55" applyFont="1" applyFill="1" applyBorder="1" applyAlignment="1">
      <alignment horizontal="center" vertical="center" wrapText="1"/>
      <protection/>
    </xf>
    <xf numFmtId="0" fontId="6" fillId="34" borderId="21" xfId="55" applyFont="1" applyFill="1" applyBorder="1" applyAlignment="1">
      <alignment horizontal="center" vertical="center"/>
      <protection/>
    </xf>
    <xf numFmtId="0" fontId="24" fillId="34" borderId="22" xfId="55" applyFont="1" applyFill="1" applyBorder="1" applyAlignment="1">
      <alignment horizontal="center" vertical="center" wrapText="1"/>
      <protection/>
    </xf>
    <xf numFmtId="0" fontId="2" fillId="33" borderId="23" xfId="55" applyFont="1" applyFill="1" applyBorder="1" applyAlignment="1">
      <alignment horizontal="center" vertical="center" wrapText="1"/>
      <protection/>
    </xf>
    <xf numFmtId="15" fontId="6" fillId="33" borderId="24" xfId="55" applyNumberFormat="1" applyFont="1" applyFill="1" applyBorder="1" applyAlignment="1">
      <alignment horizontal="center"/>
      <protection/>
    </xf>
    <xf numFmtId="15" fontId="6" fillId="33" borderId="25" xfId="55" applyNumberFormat="1" applyFont="1" applyFill="1" applyBorder="1" applyAlignment="1">
      <alignment horizontal="center"/>
      <protection/>
    </xf>
    <xf numFmtId="0" fontId="2" fillId="33" borderId="26" xfId="55" applyFont="1" applyFill="1" applyBorder="1" applyAlignment="1">
      <alignment horizontal="center" vertical="center" wrapText="1"/>
      <protection/>
    </xf>
    <xf numFmtId="15" fontId="2" fillId="34" borderId="10" xfId="55" applyNumberFormat="1" applyFont="1" applyFill="1" applyBorder="1" applyAlignment="1">
      <alignment horizontal="center"/>
      <protection/>
    </xf>
    <xf numFmtId="15" fontId="2" fillId="34" borderId="12" xfId="55" applyNumberFormat="1" applyFont="1" applyFill="1" applyBorder="1" applyAlignment="1">
      <alignment horizontal="center"/>
      <protection/>
    </xf>
    <xf numFmtId="15" fontId="2" fillId="34" borderId="27" xfId="55" applyNumberFormat="1" applyFont="1" applyFill="1" applyBorder="1" applyAlignment="1">
      <alignment horizontal="center"/>
      <protection/>
    </xf>
    <xf numFmtId="0" fontId="25" fillId="34" borderId="18" xfId="55" applyFont="1" applyFill="1" applyBorder="1" applyAlignment="1">
      <alignment horizontal="center"/>
      <protection/>
    </xf>
    <xf numFmtId="0" fontId="25" fillId="34" borderId="0" xfId="55" applyFont="1" applyFill="1" applyBorder="1" applyAlignment="1">
      <alignment horizontal="center"/>
      <protection/>
    </xf>
    <xf numFmtId="0" fontId="25" fillId="34" borderId="17" xfId="55" applyFont="1" applyFill="1" applyBorder="1" applyAlignment="1">
      <alignment horizontal="center"/>
      <protection/>
    </xf>
    <xf numFmtId="0" fontId="25" fillId="34" borderId="24" xfId="55" applyFont="1" applyFill="1" applyBorder="1" applyAlignment="1">
      <alignment horizontal="center"/>
      <protection/>
    </xf>
    <xf numFmtId="0" fontId="25" fillId="34" borderId="25" xfId="55" applyFont="1" applyFill="1" applyBorder="1" applyAlignment="1">
      <alignment horizontal="center"/>
      <protection/>
    </xf>
    <xf numFmtId="0" fontId="25" fillId="34" borderId="28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21.00390625" style="2" customWidth="1"/>
    <col min="2" max="3" width="7.421875" style="2" customWidth="1"/>
    <col min="4" max="4" width="12.8515625" style="1" customWidth="1"/>
    <col min="5" max="5" width="12.7109375" style="1" customWidth="1"/>
    <col min="6" max="7" width="7.421875" style="1" customWidth="1"/>
    <col min="8" max="8" width="13.140625" style="1" customWidth="1"/>
    <col min="9" max="9" width="12.7109375" style="1" customWidth="1"/>
    <col min="10" max="16384" width="9.140625" style="1" customWidth="1"/>
  </cols>
  <sheetData>
    <row r="1" spans="1:9" ht="18">
      <c r="A1" s="47" t="s">
        <v>35</v>
      </c>
      <c r="B1" s="46"/>
      <c r="C1" s="46"/>
      <c r="D1" s="46"/>
      <c r="E1" s="46"/>
      <c r="F1" s="46"/>
      <c r="G1" s="46"/>
      <c r="H1" s="46"/>
      <c r="I1" s="45"/>
    </row>
    <row r="2" spans="1:9" ht="18">
      <c r="A2" s="44" t="s">
        <v>43</v>
      </c>
      <c r="B2" s="43"/>
      <c r="C2" s="43"/>
      <c r="D2" s="43"/>
      <c r="E2" s="43"/>
      <c r="F2" s="43"/>
      <c r="G2" s="43"/>
      <c r="H2" s="43"/>
      <c r="I2" s="42"/>
    </row>
    <row r="3" spans="1:9" ht="16.5" thickBot="1">
      <c r="A3" s="41"/>
      <c r="B3" s="40"/>
      <c r="C3" s="40"/>
      <c r="D3" s="40"/>
      <c r="E3" s="40"/>
      <c r="F3" s="40"/>
      <c r="G3" s="40"/>
      <c r="H3" s="40"/>
      <c r="I3" s="39"/>
    </row>
    <row r="4" spans="1:9" ht="13.5" thickBot="1">
      <c r="A4" s="38" t="s">
        <v>1</v>
      </c>
      <c r="B4" s="37" t="s">
        <v>38</v>
      </c>
      <c r="C4" s="37"/>
      <c r="D4" s="37"/>
      <c r="E4" s="37"/>
      <c r="F4" s="37" t="s">
        <v>40</v>
      </c>
      <c r="G4" s="37"/>
      <c r="H4" s="37"/>
      <c r="I4" s="36"/>
    </row>
    <row r="5" spans="1:9" ht="77.25" customHeight="1" thickBot="1">
      <c r="A5" s="35"/>
      <c r="B5" s="33" t="s">
        <v>34</v>
      </c>
      <c r="C5" s="33" t="s">
        <v>0</v>
      </c>
      <c r="D5" s="32" t="s">
        <v>37</v>
      </c>
      <c r="E5" s="34" t="s">
        <v>42</v>
      </c>
      <c r="F5" s="33" t="s">
        <v>34</v>
      </c>
      <c r="G5" s="33" t="s">
        <v>0</v>
      </c>
      <c r="H5" s="32" t="s">
        <v>37</v>
      </c>
      <c r="I5" s="31" t="s">
        <v>41</v>
      </c>
    </row>
    <row r="6" spans="1:9" ht="12.75">
      <c r="A6" s="30"/>
      <c r="B6" s="28"/>
      <c r="C6" s="28"/>
      <c r="D6" s="27"/>
      <c r="E6" s="29"/>
      <c r="F6" s="28"/>
      <c r="G6" s="28"/>
      <c r="H6" s="27"/>
      <c r="I6" s="26"/>
    </row>
    <row r="7" spans="1:9" ht="12.75">
      <c r="A7" s="19" t="s">
        <v>2</v>
      </c>
      <c r="B7" s="18">
        <v>47</v>
      </c>
      <c r="C7" s="18">
        <v>225</v>
      </c>
      <c r="D7" s="16">
        <f>B7/C7</f>
        <v>0.2088888888888889</v>
      </c>
      <c r="E7" s="17" t="str">
        <f>IF(D7&gt;18.9%,"Yes","No")</f>
        <v>Yes</v>
      </c>
      <c r="F7" s="11">
        <v>96</v>
      </c>
      <c r="G7" s="11">
        <v>454</v>
      </c>
      <c r="H7" s="16">
        <f>F7/G7</f>
        <v>0.21145374449339208</v>
      </c>
      <c r="I7" s="15" t="str">
        <f>IF(H7&gt;18.9%,"Yes","No")</f>
        <v>Yes</v>
      </c>
    </row>
    <row r="8" spans="1:9" ht="12.75">
      <c r="A8" s="19" t="s">
        <v>3</v>
      </c>
      <c r="B8" s="18">
        <v>66</v>
      </c>
      <c r="C8" s="18">
        <v>301</v>
      </c>
      <c r="D8" s="16">
        <f>B8/C8</f>
        <v>0.21926910299003322</v>
      </c>
      <c r="E8" s="17" t="str">
        <f>IF(D8&gt;18.9%,"Yes","No")</f>
        <v>Yes</v>
      </c>
      <c r="F8" s="11">
        <v>145</v>
      </c>
      <c r="G8" s="11">
        <v>641</v>
      </c>
      <c r="H8" s="16">
        <f>+F8/G8</f>
        <v>0.22620904836193448</v>
      </c>
      <c r="I8" s="15" t="str">
        <f>IF(H8&gt;18.9%,"Yes","No")</f>
        <v>Yes</v>
      </c>
    </row>
    <row r="9" spans="1:9" ht="12.75">
      <c r="A9" s="19" t="s">
        <v>4</v>
      </c>
      <c r="B9" s="18">
        <v>109</v>
      </c>
      <c r="C9" s="18">
        <v>539</v>
      </c>
      <c r="D9" s="16">
        <f>B9/C9</f>
        <v>0.20222634508348794</v>
      </c>
      <c r="E9" s="17" t="str">
        <f>IF(D9&gt;18.9%,"Yes","No")</f>
        <v>Yes</v>
      </c>
      <c r="F9" s="11">
        <v>100</v>
      </c>
      <c r="G9" s="11">
        <v>511</v>
      </c>
      <c r="H9" s="16">
        <f>+F9/G9</f>
        <v>0.19569471624266144</v>
      </c>
      <c r="I9" s="15" t="str">
        <f>IF(H9&gt;18.9%,"Yes","No")</f>
        <v>Yes</v>
      </c>
    </row>
    <row r="10" spans="1:9" ht="12.75">
      <c r="A10" s="19" t="s">
        <v>5</v>
      </c>
      <c r="B10" s="18">
        <v>125</v>
      </c>
      <c r="C10" s="18">
        <v>651</v>
      </c>
      <c r="D10" s="16">
        <f>B10/C10</f>
        <v>0.19201228878648233</v>
      </c>
      <c r="E10" s="17" t="str">
        <f>IF(D10&gt;18.9%,"Yes","No")</f>
        <v>Yes</v>
      </c>
      <c r="F10" s="11">
        <v>133</v>
      </c>
      <c r="G10" s="11">
        <v>593</v>
      </c>
      <c r="H10" s="16">
        <f>+F10/G10</f>
        <v>0.224283305227656</v>
      </c>
      <c r="I10" s="15" t="str">
        <f>IF(H10&gt;18.9%,"Yes","No")</f>
        <v>Yes</v>
      </c>
    </row>
    <row r="11" spans="1:9" ht="12.75">
      <c r="A11" s="25" t="s">
        <v>6</v>
      </c>
      <c r="B11" s="24">
        <v>12</v>
      </c>
      <c r="C11" s="24">
        <v>85</v>
      </c>
      <c r="D11" s="21">
        <f>B11/C11</f>
        <v>0.1411764705882353</v>
      </c>
      <c r="E11" s="23" t="str">
        <f>IF(D11&gt;18.9%,"Yes","No")</f>
        <v>No</v>
      </c>
      <c r="F11" s="22">
        <v>13</v>
      </c>
      <c r="G11" s="22">
        <v>85</v>
      </c>
      <c r="H11" s="21">
        <f>+F11/G11</f>
        <v>0.15294117647058825</v>
      </c>
      <c r="I11" s="20" t="str">
        <f>IF(H11&gt;18.9%,"Yes","No")</f>
        <v>No</v>
      </c>
    </row>
    <row r="12" spans="1:9" ht="12.75">
      <c r="A12" s="25" t="s">
        <v>7</v>
      </c>
      <c r="B12" s="24">
        <v>31</v>
      </c>
      <c r="C12" s="24">
        <v>198</v>
      </c>
      <c r="D12" s="21">
        <f>B12/C12</f>
        <v>0.15656565656565657</v>
      </c>
      <c r="E12" s="23" t="str">
        <f>IF(D12&gt;18.9%,"Yes","No")</f>
        <v>No</v>
      </c>
      <c r="F12" s="11">
        <v>37</v>
      </c>
      <c r="G12" s="11">
        <v>190</v>
      </c>
      <c r="H12" s="16">
        <f>+F12/G12</f>
        <v>0.19473684210526315</v>
      </c>
      <c r="I12" s="15" t="str">
        <f>IF(H12&gt;18.9%,"Yes","No")</f>
        <v>Yes</v>
      </c>
    </row>
    <row r="13" spans="1:9" ht="12.75">
      <c r="A13" s="19" t="s">
        <v>8</v>
      </c>
      <c r="B13" s="18">
        <v>141</v>
      </c>
      <c r="C13" s="18">
        <v>623</v>
      </c>
      <c r="D13" s="16">
        <f>B13/C13</f>
        <v>0.22632423756019263</v>
      </c>
      <c r="E13" s="17" t="str">
        <f>IF(D13&gt;18.9%,"Yes","No")</f>
        <v>Yes</v>
      </c>
      <c r="F13" s="11">
        <v>148</v>
      </c>
      <c r="G13" s="11">
        <v>677</v>
      </c>
      <c r="H13" s="16">
        <f>+F13/G13</f>
        <v>0.21861152141802068</v>
      </c>
      <c r="I13" s="15" t="str">
        <f>IF(H13&gt;18.9%,"Yes","No")</f>
        <v>Yes</v>
      </c>
    </row>
    <row r="14" spans="1:9" ht="12.75">
      <c r="A14" s="19" t="s">
        <v>9</v>
      </c>
      <c r="B14" s="18">
        <v>215</v>
      </c>
      <c r="C14" s="18">
        <v>695</v>
      </c>
      <c r="D14" s="16">
        <f>B14/C14</f>
        <v>0.30935251798561153</v>
      </c>
      <c r="E14" s="17" t="str">
        <f>IF(D14&gt;18.9%,"Yes","No")</f>
        <v>Yes</v>
      </c>
      <c r="F14" s="11">
        <v>190</v>
      </c>
      <c r="G14" s="11">
        <v>685</v>
      </c>
      <c r="H14" s="16">
        <f>+F14/G14</f>
        <v>0.2773722627737226</v>
      </c>
      <c r="I14" s="15" t="str">
        <f>IF(H14&gt;18.9%,"Yes","No")</f>
        <v>Yes</v>
      </c>
    </row>
    <row r="15" spans="1:9" ht="12.75">
      <c r="A15" s="19" t="s">
        <v>10</v>
      </c>
      <c r="B15" s="18">
        <v>89</v>
      </c>
      <c r="C15" s="18">
        <v>343</v>
      </c>
      <c r="D15" s="16">
        <f>B15/C15</f>
        <v>0.2594752186588921</v>
      </c>
      <c r="E15" s="17" t="str">
        <f>IF(D15&gt;18.9%,"Yes","No")</f>
        <v>Yes</v>
      </c>
      <c r="F15" s="11">
        <v>1148</v>
      </c>
      <c r="G15" s="11">
        <v>2100</v>
      </c>
      <c r="H15" s="16">
        <f>+F15/G15</f>
        <v>0.5466666666666666</v>
      </c>
      <c r="I15" s="15" t="str">
        <f>IF(H15&gt;18.9%,"Yes","No")</f>
        <v>Yes</v>
      </c>
    </row>
    <row r="16" spans="1:9" ht="12.75">
      <c r="A16" s="19" t="s">
        <v>11</v>
      </c>
      <c r="B16" s="18">
        <v>128</v>
      </c>
      <c r="C16" s="18">
        <v>577</v>
      </c>
      <c r="D16" s="16">
        <f>B16/C16</f>
        <v>0.2218370883882149</v>
      </c>
      <c r="E16" s="17" t="str">
        <f>IF(D16&gt;18.9%,"Yes","No")</f>
        <v>Yes</v>
      </c>
      <c r="F16" s="11">
        <v>107</v>
      </c>
      <c r="G16" s="11">
        <v>550</v>
      </c>
      <c r="H16" s="16">
        <f>+F16/G16</f>
        <v>0.19454545454545455</v>
      </c>
      <c r="I16" s="15" t="str">
        <f>IF(H16&gt;18.9%,"Yes","No")</f>
        <v>Yes</v>
      </c>
    </row>
    <row r="17" spans="1:9" ht="12.75">
      <c r="A17" s="25" t="s">
        <v>12</v>
      </c>
      <c r="B17" s="24">
        <v>88</v>
      </c>
      <c r="C17" s="24">
        <v>509</v>
      </c>
      <c r="D17" s="21">
        <f>B17/C17</f>
        <v>0.17288801571709234</v>
      </c>
      <c r="E17" s="23" t="str">
        <f>IF(D17&gt;18.9%,"Yes","No")</f>
        <v>No</v>
      </c>
      <c r="F17" s="11">
        <v>110</v>
      </c>
      <c r="G17" s="11">
        <v>569</v>
      </c>
      <c r="H17" s="16">
        <f>+F17/G17</f>
        <v>0.19332161687170474</v>
      </c>
      <c r="I17" s="15" t="str">
        <f>IF(H17&gt;18.9%,"Yes","No")</f>
        <v>Yes</v>
      </c>
    </row>
    <row r="18" spans="1:9" ht="12.75">
      <c r="A18" s="25" t="s">
        <v>13</v>
      </c>
      <c r="B18" s="24">
        <v>30</v>
      </c>
      <c r="C18" s="24">
        <v>279</v>
      </c>
      <c r="D18" s="21">
        <f>B18/C18</f>
        <v>0.10752688172043011</v>
      </c>
      <c r="E18" s="23" t="str">
        <f>IF(D18&gt;18.9%,"Yes","No")</f>
        <v>No</v>
      </c>
      <c r="F18" s="22">
        <v>31</v>
      </c>
      <c r="G18" s="22">
        <v>203</v>
      </c>
      <c r="H18" s="21">
        <f>+F18/G18</f>
        <v>0.15270935960591134</v>
      </c>
      <c r="I18" s="20" t="str">
        <f>IF(H18&gt;18.9%,"Yes","No")</f>
        <v>No</v>
      </c>
    </row>
    <row r="19" spans="1:9" ht="12.75">
      <c r="A19" s="25" t="s">
        <v>14</v>
      </c>
      <c r="B19" s="24">
        <v>30</v>
      </c>
      <c r="C19" s="24">
        <v>161</v>
      </c>
      <c r="D19" s="21">
        <f>B19/C19</f>
        <v>0.18633540372670807</v>
      </c>
      <c r="E19" s="23" t="str">
        <f>IF(D19&gt;18.9%,"Yes","No")</f>
        <v>No</v>
      </c>
      <c r="F19" s="11">
        <v>44</v>
      </c>
      <c r="G19" s="11">
        <v>168</v>
      </c>
      <c r="H19" s="16">
        <f>+F19/G19</f>
        <v>0.2619047619047619</v>
      </c>
      <c r="I19" s="15" t="str">
        <f>IF(H19&gt;18.9%,"Yes","No")</f>
        <v>Yes</v>
      </c>
    </row>
    <row r="20" spans="1:9" ht="12.75">
      <c r="A20" s="19" t="s">
        <v>15</v>
      </c>
      <c r="B20" s="18">
        <v>312</v>
      </c>
      <c r="C20" s="18">
        <v>1406</v>
      </c>
      <c r="D20" s="16">
        <f>B20/C20</f>
        <v>0.22190611664295876</v>
      </c>
      <c r="E20" s="17" t="str">
        <f>IF(D20&gt;18.9%,"Yes","No")</f>
        <v>Yes</v>
      </c>
      <c r="F20" s="11">
        <v>280</v>
      </c>
      <c r="G20" s="11">
        <v>1252</v>
      </c>
      <c r="H20" s="16">
        <f>+F20/G20</f>
        <v>0.22364217252396165</v>
      </c>
      <c r="I20" s="15" t="str">
        <f>IF(H20&gt;18.9%,"Yes","No")</f>
        <v>Yes</v>
      </c>
    </row>
    <row r="21" spans="1:9" ht="12.75">
      <c r="A21" s="19" t="s">
        <v>16</v>
      </c>
      <c r="B21" s="18">
        <v>333</v>
      </c>
      <c r="C21" s="18">
        <v>1291</v>
      </c>
      <c r="D21" s="16">
        <f>B21/C21</f>
        <v>0.2579395817195972</v>
      </c>
      <c r="E21" s="17" t="str">
        <f>IF(D21&gt;18.9%,"Yes","No")</f>
        <v>Yes</v>
      </c>
      <c r="F21" s="11">
        <v>223</v>
      </c>
      <c r="G21" s="11">
        <v>869</v>
      </c>
      <c r="H21" s="16">
        <f>+F21/G21</f>
        <v>0.2566168009205984</v>
      </c>
      <c r="I21" s="15" t="str">
        <f>IF(H21&gt;18.9%,"Yes","No")</f>
        <v>Yes</v>
      </c>
    </row>
    <row r="22" spans="1:9" ht="12.75">
      <c r="A22" s="25" t="s">
        <v>17</v>
      </c>
      <c r="B22" s="24">
        <v>35</v>
      </c>
      <c r="C22" s="24">
        <v>215</v>
      </c>
      <c r="D22" s="21">
        <f>B22/C22</f>
        <v>0.16279069767441862</v>
      </c>
      <c r="E22" s="23" t="str">
        <f>IF(D22&gt;18.9%,"Yes","No")</f>
        <v>No</v>
      </c>
      <c r="F22" s="22">
        <v>30</v>
      </c>
      <c r="G22" s="22">
        <v>226</v>
      </c>
      <c r="H22" s="21">
        <f>+F22/G22</f>
        <v>0.13274336283185842</v>
      </c>
      <c r="I22" s="20" t="str">
        <f>IF(H22&gt;18.9%,"Yes","No")</f>
        <v>No</v>
      </c>
    </row>
    <row r="23" spans="1:9" ht="12.75">
      <c r="A23" s="19" t="s">
        <v>18</v>
      </c>
      <c r="B23" s="18">
        <v>59</v>
      </c>
      <c r="C23" s="18">
        <v>216</v>
      </c>
      <c r="D23" s="16">
        <f>B23/C23</f>
        <v>0.27314814814814814</v>
      </c>
      <c r="E23" s="17" t="str">
        <f>IF(D23&gt;18.9%,"Yes","No")</f>
        <v>Yes</v>
      </c>
      <c r="F23" s="11">
        <v>60</v>
      </c>
      <c r="G23" s="11">
        <v>230</v>
      </c>
      <c r="H23" s="16">
        <f>+F23/G23</f>
        <v>0.2608695652173913</v>
      </c>
      <c r="I23" s="15" t="str">
        <f>IF(H23&gt;18.9%,"Yes","No")</f>
        <v>Yes</v>
      </c>
    </row>
    <row r="24" spans="1:9" ht="12.75">
      <c r="A24" s="25" t="s">
        <v>19</v>
      </c>
      <c r="B24" s="24">
        <v>16</v>
      </c>
      <c r="C24" s="24">
        <v>143</v>
      </c>
      <c r="D24" s="21">
        <f>B24/C24</f>
        <v>0.11188811188811189</v>
      </c>
      <c r="E24" s="23" t="str">
        <f>IF(D24&gt;18.9%,"Yes","No")</f>
        <v>No</v>
      </c>
      <c r="F24" s="11">
        <v>3</v>
      </c>
      <c r="G24" s="11">
        <v>15</v>
      </c>
      <c r="H24" s="16">
        <f>+F24/G24</f>
        <v>0.2</v>
      </c>
      <c r="I24" s="15" t="str">
        <f>IF(H24&gt;18.9%,"Yes","No")</f>
        <v>Yes</v>
      </c>
    </row>
    <row r="25" spans="1:9" ht="12.75">
      <c r="A25" s="25" t="s">
        <v>20</v>
      </c>
      <c r="B25" s="24">
        <v>39</v>
      </c>
      <c r="C25" s="24">
        <v>241</v>
      </c>
      <c r="D25" s="21">
        <f>B25/C25</f>
        <v>0.16182572614107885</v>
      </c>
      <c r="E25" s="23" t="str">
        <f>IF(D25&gt;18.9%,"Yes","No")</f>
        <v>No</v>
      </c>
      <c r="F25" s="11">
        <v>41</v>
      </c>
      <c r="G25" s="11">
        <v>212</v>
      </c>
      <c r="H25" s="16">
        <f>+F25/G25</f>
        <v>0.19339622641509435</v>
      </c>
      <c r="I25" s="15" t="str">
        <f>IF(H25&gt;18.9%,"Yes","No")</f>
        <v>Yes</v>
      </c>
    </row>
    <row r="26" spans="1:9" ht="12.75">
      <c r="A26" s="19" t="s">
        <v>21</v>
      </c>
      <c r="B26" s="18">
        <v>27</v>
      </c>
      <c r="C26" s="18">
        <v>135</v>
      </c>
      <c r="D26" s="16">
        <f>B26/C26</f>
        <v>0.2</v>
      </c>
      <c r="E26" s="17" t="str">
        <f>IF(D26&gt;18.9%,"Yes","No")</f>
        <v>Yes</v>
      </c>
      <c r="F26" s="11">
        <v>29</v>
      </c>
      <c r="G26" s="11">
        <v>134</v>
      </c>
      <c r="H26" s="16">
        <f>+F26/G26</f>
        <v>0.21641791044776118</v>
      </c>
      <c r="I26" s="15" t="str">
        <f>IF(H26&gt;18.9%,"Yes","No")</f>
        <v>Yes</v>
      </c>
    </row>
    <row r="27" spans="1:9" ht="12.75">
      <c r="A27" s="19" t="s">
        <v>22</v>
      </c>
      <c r="B27" s="18">
        <v>112</v>
      </c>
      <c r="C27" s="18">
        <v>385</v>
      </c>
      <c r="D27" s="16">
        <f>B27/C27</f>
        <v>0.2909090909090909</v>
      </c>
      <c r="E27" s="17" t="str">
        <f>IF(D27&gt;18.9%,"Yes","No")</f>
        <v>Yes</v>
      </c>
      <c r="F27" s="11">
        <v>100</v>
      </c>
      <c r="G27" s="11">
        <v>356</v>
      </c>
      <c r="H27" s="16">
        <f>+F27/G27</f>
        <v>0.2808988764044944</v>
      </c>
      <c r="I27" s="15" t="str">
        <f>IF(H27&gt;18.9%,"Yes","No")</f>
        <v>Yes</v>
      </c>
    </row>
    <row r="28" spans="1:9" ht="12.75">
      <c r="A28" s="19" t="s">
        <v>23</v>
      </c>
      <c r="B28" s="18">
        <v>295</v>
      </c>
      <c r="C28" s="18">
        <v>1092</v>
      </c>
      <c r="D28" s="16">
        <f>B28/C28</f>
        <v>0.27014652014652013</v>
      </c>
      <c r="E28" s="17" t="str">
        <f>IF(D28&gt;18.9%,"Yes","No")</f>
        <v>Yes</v>
      </c>
      <c r="F28" s="11">
        <v>122</v>
      </c>
      <c r="G28" s="11">
        <v>530</v>
      </c>
      <c r="H28" s="16">
        <f>+F28/G28</f>
        <v>0.23018867924528302</v>
      </c>
      <c r="I28" s="15" t="str">
        <f>IF(H28&gt;18.9%,"Yes","No")</f>
        <v>Yes</v>
      </c>
    </row>
    <row r="29" spans="1:9" ht="12.75">
      <c r="A29" s="25" t="s">
        <v>24</v>
      </c>
      <c r="B29" s="24">
        <v>55</v>
      </c>
      <c r="C29" s="24">
        <v>301</v>
      </c>
      <c r="D29" s="21">
        <f>B29/C29</f>
        <v>0.18272425249169436</v>
      </c>
      <c r="E29" s="23" t="str">
        <f>IF(D29&gt;18.9%,"Yes","No")</f>
        <v>No</v>
      </c>
      <c r="F29" s="11">
        <v>61</v>
      </c>
      <c r="G29" s="11">
        <v>263</v>
      </c>
      <c r="H29" s="16">
        <f>+F29/G29</f>
        <v>0.23193916349809887</v>
      </c>
      <c r="I29" s="15" t="str">
        <f>IF(H29&gt;18.9%,"Yes","No")</f>
        <v>Yes</v>
      </c>
    </row>
    <row r="30" spans="1:9" ht="12.75">
      <c r="A30" s="19" t="s">
        <v>25</v>
      </c>
      <c r="B30" s="18">
        <v>153</v>
      </c>
      <c r="C30" s="18">
        <v>663</v>
      </c>
      <c r="D30" s="16">
        <f>B30/C30</f>
        <v>0.23076923076923078</v>
      </c>
      <c r="E30" s="17" t="str">
        <f>IF(D30&gt;18.9%,"Yes","No")</f>
        <v>Yes</v>
      </c>
      <c r="F30" s="11">
        <v>169</v>
      </c>
      <c r="G30" s="11">
        <v>709</v>
      </c>
      <c r="H30" s="16">
        <f>+F30/G30</f>
        <v>0.2383638928067701</v>
      </c>
      <c r="I30" s="15" t="str">
        <f>IF(H30&gt;18.9%,"Yes","No")</f>
        <v>Yes</v>
      </c>
    </row>
    <row r="31" spans="1:9" ht="12.75">
      <c r="A31" s="19" t="s">
        <v>26</v>
      </c>
      <c r="B31" s="18">
        <v>35</v>
      </c>
      <c r="C31" s="18">
        <v>167</v>
      </c>
      <c r="D31" s="16">
        <f>B31/C31</f>
        <v>0.20958083832335328</v>
      </c>
      <c r="E31" s="17" t="str">
        <f>IF(D31&gt;18.9%,"Yes","No")</f>
        <v>Yes</v>
      </c>
      <c r="F31" s="11">
        <v>42</v>
      </c>
      <c r="G31" s="11">
        <v>192</v>
      </c>
      <c r="H31" s="16">
        <f>+F31/G31</f>
        <v>0.21875</v>
      </c>
      <c r="I31" s="15" t="str">
        <f>IF(H31&gt;18.9%,"Yes","No")</f>
        <v>Yes</v>
      </c>
    </row>
    <row r="32" spans="1:9" ht="12.75">
      <c r="A32" s="19" t="s">
        <v>27</v>
      </c>
      <c r="B32" s="18">
        <v>213</v>
      </c>
      <c r="C32" s="18">
        <v>1096</v>
      </c>
      <c r="D32" s="16">
        <f>B32/C32</f>
        <v>0.19434306569343066</v>
      </c>
      <c r="E32" s="17" t="str">
        <f>IF(D32&gt;18.9%,"Yes","No")</f>
        <v>Yes</v>
      </c>
      <c r="F32" s="11">
        <v>240</v>
      </c>
      <c r="G32" s="11">
        <v>1075</v>
      </c>
      <c r="H32" s="16">
        <f>+F32/G32</f>
        <v>0.22325581395348837</v>
      </c>
      <c r="I32" s="15" t="str">
        <f>IF(H32&gt;18.9%,"Yes","No")</f>
        <v>Yes</v>
      </c>
    </row>
    <row r="33" spans="1:9" ht="12.75">
      <c r="A33" s="19" t="s">
        <v>28</v>
      </c>
      <c r="B33" s="18">
        <v>275</v>
      </c>
      <c r="C33" s="18">
        <v>1450</v>
      </c>
      <c r="D33" s="16">
        <f>B33/C33</f>
        <v>0.1896551724137931</v>
      </c>
      <c r="E33" s="17" t="str">
        <f>IF(D33&gt;18.9%,"Yes","No")</f>
        <v>Yes</v>
      </c>
      <c r="F33" s="11">
        <v>173</v>
      </c>
      <c r="G33" s="11">
        <v>838</v>
      </c>
      <c r="H33" s="16">
        <f>+F33/G33</f>
        <v>0.2064439140811456</v>
      </c>
      <c r="I33" s="15" t="str">
        <f>IF(H33&gt;18.9%,"Yes","No")</f>
        <v>Yes</v>
      </c>
    </row>
    <row r="34" spans="1:9" ht="12.75">
      <c r="A34" s="25" t="s">
        <v>29</v>
      </c>
      <c r="B34" s="24">
        <v>11</v>
      </c>
      <c r="C34" s="24">
        <v>100</v>
      </c>
      <c r="D34" s="21">
        <f>B34/C34</f>
        <v>0.11</v>
      </c>
      <c r="E34" s="23" t="str">
        <f>IF(D34&gt;18.9%,"Yes","No")</f>
        <v>No</v>
      </c>
      <c r="F34" s="22">
        <v>8</v>
      </c>
      <c r="G34" s="22">
        <v>82</v>
      </c>
      <c r="H34" s="21">
        <f>+F34/G34</f>
        <v>0.0975609756097561</v>
      </c>
      <c r="I34" s="20" t="str">
        <f>IF(H34&gt;18.9%,"Yes","No")</f>
        <v>No</v>
      </c>
    </row>
    <row r="35" spans="1:9" ht="12.75">
      <c r="A35" s="19" t="s">
        <v>30</v>
      </c>
      <c r="B35" s="18">
        <v>12</v>
      </c>
      <c r="C35" s="18">
        <v>43</v>
      </c>
      <c r="D35" s="16">
        <f>B35/C35</f>
        <v>0.27906976744186046</v>
      </c>
      <c r="E35" s="17" t="str">
        <f>IF(D35&gt;18.9%,"Yes","No")</f>
        <v>Yes</v>
      </c>
      <c r="F35" s="11">
        <v>13</v>
      </c>
      <c r="G35" s="11">
        <v>42</v>
      </c>
      <c r="H35" s="16">
        <f>+F35/G35</f>
        <v>0.30952380952380953</v>
      </c>
      <c r="I35" s="15" t="str">
        <f>IF(H35&gt;18.9%,"Yes","No")</f>
        <v>Yes</v>
      </c>
    </row>
    <row r="36" spans="1:9" ht="12.75">
      <c r="A36" s="25" t="s">
        <v>31</v>
      </c>
      <c r="B36" s="24">
        <v>54</v>
      </c>
      <c r="C36" s="24">
        <v>436</v>
      </c>
      <c r="D36" s="21">
        <f>B36/C36</f>
        <v>0.12385321100917432</v>
      </c>
      <c r="E36" s="23" t="str">
        <f>IF(D36&gt;18.9%,"Yes","No")</f>
        <v>No</v>
      </c>
      <c r="F36" s="22">
        <v>50</v>
      </c>
      <c r="G36" s="22">
        <v>422</v>
      </c>
      <c r="H36" s="21">
        <f>+F36/G36</f>
        <v>0.11848341232227488</v>
      </c>
      <c r="I36" s="20" t="str">
        <f>IF(H36&gt;18.9%,"Yes","No")</f>
        <v>No</v>
      </c>
    </row>
    <row r="37" spans="1:9" ht="12.75">
      <c r="A37" s="25" t="s">
        <v>32</v>
      </c>
      <c r="B37" s="24">
        <v>18</v>
      </c>
      <c r="C37" s="24">
        <v>210</v>
      </c>
      <c r="D37" s="21">
        <f>B37/C37</f>
        <v>0.08571428571428572</v>
      </c>
      <c r="E37" s="23" t="str">
        <f>IF(D37&gt;18.9%,"Yes","No")</f>
        <v>No</v>
      </c>
      <c r="F37" s="22">
        <v>17</v>
      </c>
      <c r="G37" s="22">
        <v>214</v>
      </c>
      <c r="H37" s="21">
        <f>+F37/G37</f>
        <v>0.0794392523364486</v>
      </c>
      <c r="I37" s="20" t="str">
        <f>IF(H37&gt;18.9%,"Yes","No")</f>
        <v>No</v>
      </c>
    </row>
    <row r="38" spans="1:9" ht="12.75">
      <c r="A38" s="19" t="s">
        <v>33</v>
      </c>
      <c r="B38" s="18">
        <v>16</v>
      </c>
      <c r="C38" s="18">
        <v>72</v>
      </c>
      <c r="D38" s="16">
        <f>B38/C38</f>
        <v>0.2222222222222222</v>
      </c>
      <c r="E38" s="17" t="str">
        <f>IF(D38&gt;18.9%,"Yes","No")</f>
        <v>Yes</v>
      </c>
      <c r="F38" s="11">
        <v>98</v>
      </c>
      <c r="G38" s="11">
        <v>375</v>
      </c>
      <c r="H38" s="16">
        <f>+F38/G38</f>
        <v>0.2613333333333333</v>
      </c>
      <c r="I38" s="15" t="str">
        <f>IF(H38&gt;18.9%,"Yes","No")</f>
        <v>Yes</v>
      </c>
    </row>
    <row r="39" spans="1:9" ht="13.5" thickBot="1">
      <c r="A39" s="14"/>
      <c r="B39" s="11"/>
      <c r="C39" s="11"/>
      <c r="D39" s="11"/>
      <c r="E39" s="13"/>
      <c r="F39" s="12"/>
      <c r="G39" s="11"/>
      <c r="H39" s="11"/>
      <c r="I39" s="10"/>
    </row>
    <row r="40" spans="1:9" ht="14.25" thickBot="1" thickTop="1">
      <c r="A40" s="9" t="s">
        <v>36</v>
      </c>
      <c r="B40" s="7">
        <f>SUM(B7:B38)</f>
        <v>3181</v>
      </c>
      <c r="C40" s="7">
        <f>SUM(C7:C38)</f>
        <v>14848</v>
      </c>
      <c r="D40" s="6">
        <f>B40/C40</f>
        <v>0.2142376077586207</v>
      </c>
      <c r="E40" s="8" t="str">
        <f>IF(D40&gt;18.59%,"Yes","No")</f>
        <v>Yes</v>
      </c>
      <c r="F40" s="7">
        <f>SUM(F7:F38)</f>
        <v>4061</v>
      </c>
      <c r="G40" s="7">
        <f>SUM(G7:G38)</f>
        <v>15462</v>
      </c>
      <c r="H40" s="6">
        <f>F40/G40</f>
        <v>0.2626439011770793</v>
      </c>
      <c r="I40" s="5" t="str">
        <f>IF(H40&gt;18.9%,"Yes","No")</f>
        <v>Yes</v>
      </c>
    </row>
    <row r="41" spans="1:3" ht="12.75">
      <c r="A41" s="1"/>
      <c r="B41" s="1"/>
      <c r="C41" s="1"/>
    </row>
    <row r="42" spans="1:9" s="3" customFormat="1" ht="12.75">
      <c r="A42" s="3" t="s">
        <v>39</v>
      </c>
      <c r="D42" s="4">
        <v>0.21</v>
      </c>
      <c r="I42" s="4">
        <v>0.21</v>
      </c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</sheetData>
  <sheetProtection/>
  <mergeCells count="6">
    <mergeCell ref="A1:I1"/>
    <mergeCell ref="A2:I2"/>
    <mergeCell ref="A3:I3"/>
    <mergeCell ref="B4:E4"/>
    <mergeCell ref="A4:A5"/>
    <mergeCell ref="F4:I4"/>
  </mergeCells>
  <printOptions/>
  <pageMargins left="1" right="1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Burke, Rhonda (WDA)</dc:creator>
  <cp:keywords/>
  <dc:description/>
  <cp:lastModifiedBy>Simmons, Kelly (WDA)</cp:lastModifiedBy>
  <cp:lastPrinted>2011-11-29T16:35:10Z</cp:lastPrinted>
  <dcterms:created xsi:type="dcterms:W3CDTF">2011-11-01T19:25:28Z</dcterms:created>
  <dcterms:modified xsi:type="dcterms:W3CDTF">2016-04-01T19:51:23Z</dcterms:modified>
  <cp:category/>
  <cp:version/>
  <cp:contentType/>
  <cp:contentStatus/>
</cp:coreProperties>
</file>