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S:\1. Open Data Repository\OPS_CCSU\data\CAR2017\PCI 2016-17\pci17\"/>
    </mc:Choice>
  </mc:AlternateContent>
  <bookViews>
    <workbookView xWindow="0" yWindow="0" windowWidth="28800" windowHeight="13020" xr2:uid="{00000000-000D-0000-FFFF-FFFF00000000}"/>
  </bookViews>
  <sheets>
    <sheet name="2P1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2" l="1"/>
  <c r="M41" i="2"/>
  <c r="F26" i="2" l="1"/>
  <c r="F37" i="2"/>
  <c r="F36" i="2"/>
  <c r="G36" i="2" s="1"/>
  <c r="G26" i="2"/>
  <c r="G37" i="2"/>
  <c r="F7" i="2" l="1"/>
  <c r="G7" i="2" s="1"/>
  <c r="L7" i="2"/>
  <c r="M7" i="2" s="1"/>
  <c r="F8" i="2"/>
  <c r="G8" i="2" s="1"/>
  <c r="L8" i="2"/>
  <c r="M8" i="2" s="1"/>
  <c r="F9" i="2"/>
  <c r="G9" i="2" s="1"/>
  <c r="L9" i="2"/>
  <c r="M9" i="2" s="1"/>
  <c r="F10" i="2"/>
  <c r="G10" i="2" s="1"/>
  <c r="L10" i="2"/>
  <c r="M10" i="2" s="1"/>
  <c r="F11" i="2"/>
  <c r="G11" i="2" s="1"/>
  <c r="L11" i="2"/>
  <c r="M11" i="2" s="1"/>
  <c r="F12" i="2"/>
  <c r="G12" i="2" s="1"/>
  <c r="L12" i="2"/>
  <c r="M12" i="2" s="1"/>
  <c r="F13" i="2"/>
  <c r="G13" i="2" s="1"/>
  <c r="L13" i="2"/>
  <c r="M13" i="2" s="1"/>
  <c r="F14" i="2"/>
  <c r="G14" i="2" s="1"/>
  <c r="L14" i="2"/>
  <c r="M14" i="2" s="1"/>
  <c r="F15" i="2"/>
  <c r="G15" i="2" s="1"/>
  <c r="L15" i="2"/>
  <c r="M15" i="2" s="1"/>
  <c r="F16" i="2"/>
  <c r="G16" i="2" s="1"/>
  <c r="L16" i="2"/>
  <c r="M16" i="2" s="1"/>
  <c r="F17" i="2"/>
  <c r="G17" i="2" s="1"/>
  <c r="L17" i="2"/>
  <c r="M17" i="2" s="1"/>
  <c r="F18" i="2"/>
  <c r="G18" i="2" s="1"/>
  <c r="L18" i="2"/>
  <c r="M18" i="2" s="1"/>
  <c r="F19" i="2"/>
  <c r="G19" i="2" s="1"/>
  <c r="L19" i="2"/>
  <c r="M19" i="2" s="1"/>
  <c r="F20" i="2"/>
  <c r="G20" i="2" s="1"/>
  <c r="L20" i="2"/>
  <c r="M20" i="2" s="1"/>
  <c r="F21" i="2"/>
  <c r="G21" i="2" s="1"/>
  <c r="L21" i="2"/>
  <c r="M21" i="2"/>
  <c r="F22" i="2"/>
  <c r="G22" i="2" s="1"/>
  <c r="L22" i="2"/>
  <c r="M22" i="2" s="1"/>
  <c r="F23" i="2"/>
  <c r="G23" i="2" s="1"/>
  <c r="L23" i="2"/>
  <c r="M23" i="2" s="1"/>
  <c r="F24" i="2"/>
  <c r="G24" i="2" s="1"/>
  <c r="L24" i="2"/>
  <c r="M24" i="2" s="1"/>
  <c r="F25" i="2"/>
  <c r="G25" i="2" s="1"/>
  <c r="L25" i="2"/>
  <c r="M25" i="2"/>
  <c r="L26" i="2"/>
  <c r="M26" i="2" s="1"/>
  <c r="F27" i="2"/>
  <c r="G27" i="2" s="1"/>
  <c r="L27" i="2"/>
  <c r="M27" i="2" s="1"/>
  <c r="F28" i="2"/>
  <c r="G28" i="2" s="1"/>
  <c r="L28" i="2"/>
  <c r="M28" i="2"/>
  <c r="F29" i="2"/>
  <c r="G29" i="2" s="1"/>
  <c r="L29" i="2"/>
  <c r="M29" i="2" s="1"/>
  <c r="F30" i="2"/>
  <c r="G30" i="2" s="1"/>
  <c r="L30" i="2"/>
  <c r="M30" i="2" s="1"/>
  <c r="F31" i="2"/>
  <c r="G31" i="2" s="1"/>
  <c r="L31" i="2"/>
  <c r="M31" i="2" s="1"/>
  <c r="F32" i="2"/>
  <c r="G32" i="2" s="1"/>
  <c r="L32" i="2"/>
  <c r="M32" i="2" s="1"/>
  <c r="F33" i="2"/>
  <c r="G33" i="2" s="1"/>
  <c r="L33" i="2"/>
  <c r="M33" i="2" s="1"/>
  <c r="F34" i="2"/>
  <c r="G34" i="2" s="1"/>
  <c r="L34" i="2"/>
  <c r="M34" i="2" s="1"/>
  <c r="F35" i="2"/>
  <c r="G35" i="2" s="1"/>
  <c r="L35" i="2"/>
  <c r="M35" i="2" s="1"/>
  <c r="L36" i="2"/>
  <c r="M36" i="2" s="1"/>
  <c r="L37" i="2"/>
  <c r="M37" i="2" s="1"/>
  <c r="F38" i="2"/>
  <c r="G38" i="2" s="1"/>
  <c r="L38" i="2"/>
  <c r="M38" i="2" s="1"/>
  <c r="B40" i="2"/>
  <c r="C40" i="2"/>
  <c r="D40" i="2"/>
  <c r="E40" i="2"/>
  <c r="H40" i="2"/>
  <c r="I40" i="2"/>
  <c r="J40" i="2"/>
  <c r="K40" i="2"/>
  <c r="L40" i="2" l="1"/>
  <c r="F40" i="2"/>
  <c r="G40" i="2" l="1"/>
  <c r="M40" i="2"/>
</calcChain>
</file>

<file path=xl/sharedStrings.xml><?xml version="1.0" encoding="utf-8"?>
<sst xmlns="http://schemas.openxmlformats.org/spreadsheetml/2006/main" count="51" uniqueCount="45">
  <si>
    <t>EXPECTED LEVEL</t>
  </si>
  <si>
    <t>TOTAL</t>
  </si>
  <si>
    <t>LSSU</t>
  </si>
  <si>
    <t>NMU</t>
  </si>
  <si>
    <t>Ferris</t>
  </si>
  <si>
    <t>Bay Mills</t>
  </si>
  <si>
    <t xml:space="preserve">West Shore </t>
  </si>
  <si>
    <t xml:space="preserve">Wayne County </t>
  </si>
  <si>
    <t>Washtenaw</t>
  </si>
  <si>
    <t xml:space="preserve">Southwestern Michigan </t>
  </si>
  <si>
    <t>Schoolcraft</t>
  </si>
  <si>
    <t xml:space="preserve">St. Clair County </t>
  </si>
  <si>
    <t xml:space="preserve">Oakland </t>
  </si>
  <si>
    <t>Northwestern Michigan</t>
  </si>
  <si>
    <t xml:space="preserve">North Central Michigan </t>
  </si>
  <si>
    <t xml:space="preserve">Muskegon </t>
  </si>
  <si>
    <t xml:space="preserve">Montcalm </t>
  </si>
  <si>
    <t xml:space="preserve">Monroe County </t>
  </si>
  <si>
    <t xml:space="preserve">Mid Michigan </t>
  </si>
  <si>
    <t xml:space="preserve">Macomb </t>
  </si>
  <si>
    <t xml:space="preserve">Lansing </t>
  </si>
  <si>
    <t xml:space="preserve">Lake Michigan </t>
  </si>
  <si>
    <t xml:space="preserve">Kirtland </t>
  </si>
  <si>
    <t xml:space="preserve">Kellogg </t>
  </si>
  <si>
    <t xml:space="preserve">Kalamazoo Valley </t>
  </si>
  <si>
    <t xml:space="preserve">Jackson </t>
  </si>
  <si>
    <t xml:space="preserve">Henry Ford </t>
  </si>
  <si>
    <t xml:space="preserve">Grand Rapids </t>
  </si>
  <si>
    <t xml:space="preserve">Gogebic </t>
  </si>
  <si>
    <t>Glen Oaks</t>
  </si>
  <si>
    <t xml:space="preserve">Delta </t>
  </si>
  <si>
    <t xml:space="preserve">Mott </t>
  </si>
  <si>
    <t xml:space="preserve">Bay De Noc </t>
  </si>
  <si>
    <t>Alpena</t>
  </si>
  <si>
    <t>Met, Exceeded or Within 90% (27.90%) of Expected Level</t>
  </si>
  <si>
    <t>Performance Level</t>
  </si>
  <si>
    <t>Degree</t>
  </si>
  <si>
    <t>Credential</t>
  </si>
  <si>
    <t>Certificate</t>
  </si>
  <si>
    <t>Left Postsecondary</t>
  </si>
  <si>
    <t>2015-16</t>
  </si>
  <si>
    <t>Community College</t>
  </si>
  <si>
    <t>2P1:  CERTFICATE, CREDENTIAL, OR DEGREE</t>
  </si>
  <si>
    <t>MICHIGAN COMMUNITY COLLEGES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</si>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</sst>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0" fontId="3" fillId="0" borderId="0" xfId="0" applyNumberFormat="1" applyFont="1"/>
    <xf numFmtId="0" fontId="3" fillId="0" borderId="0" xfId="0" applyFont="1"/>
    <xf numFmtId="10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10" fontId="3" fillId="2" borderId="2" xfId="0" applyNumberFormat="1" applyFont="1" applyFill="1" applyBorder="1"/>
    <xf numFmtId="3" fontId="3" fillId="2" borderId="2" xfId="0" applyNumberFormat="1" applyFont="1" applyFill="1" applyBorder="1"/>
    <xf numFmtId="0" fontId="6" fillId="2" borderId="2" xfId="0" applyFont="1" applyFill="1" applyBorder="1" applyAlignment="1">
      <alignment horizontal="center"/>
    </xf>
    <xf numFmtId="3" fontId="4" fillId="2" borderId="2" xfId="0" applyNumberFormat="1" applyFont="1" applyFill="1" applyBorder="1"/>
    <xf numFmtId="0" fontId="4" fillId="2" borderId="3" xfId="0" applyFont="1" applyFill="1" applyBorder="1"/>
    <xf numFmtId="0" fontId="1" fillId="0" borderId="4" xfId="0" applyFont="1" applyBorder="1"/>
    <xf numFmtId="0" fontId="1" fillId="0" borderId="0" xfId="0" applyFont="1" applyBorder="1"/>
    <xf numFmtId="3" fontId="1" fillId="0" borderId="0" xfId="0" applyNumberFormat="1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4" xfId="0" applyFont="1" applyBorder="1" applyAlignment="1">
      <alignment horizontal="center"/>
    </xf>
    <xf numFmtId="10" fontId="1" fillId="0" borderId="0" xfId="0" applyNumberFormat="1" applyFont="1" applyBorder="1"/>
    <xf numFmtId="49" fontId="6" fillId="0" borderId="5" xfId="0" applyNumberFormat="1" applyFont="1" applyBorder="1"/>
    <xf numFmtId="0" fontId="7" fillId="0" borderId="0" xfId="0" applyFont="1" applyBorder="1" applyAlignment="1"/>
    <xf numFmtId="0" fontId="4" fillId="0" borderId="4" xfId="0" applyFont="1" applyBorder="1" applyAlignment="1">
      <alignment horizontal="center"/>
    </xf>
    <xf numFmtId="10" fontId="3" fillId="0" borderId="0" xfId="0" applyNumberFormat="1" applyFont="1" applyBorder="1"/>
    <xf numFmtId="49" fontId="4" fillId="0" borderId="5" xfId="0" applyNumberFormat="1" applyFont="1" applyBorder="1"/>
    <xf numFmtId="3" fontId="9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8" fillId="0" borderId="5" xfId="0" applyFont="1" applyBorder="1" applyAlignment="1">
      <alignment horizontal="left"/>
    </xf>
    <xf numFmtId="3" fontId="11" fillId="0" borderId="0" xfId="0" applyNumberFormat="1" applyFont="1" applyBorder="1" applyAlignment="1">
      <alignment vertical="top" wrapText="1"/>
    </xf>
    <xf numFmtId="0" fontId="4" fillId="0" borderId="5" xfId="0" applyFont="1" applyBorder="1"/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0" fontId="4" fillId="2" borderId="2" xfId="0" applyNumberFormat="1" applyFont="1" applyFill="1" applyBorder="1"/>
    <xf numFmtId="10" fontId="2" fillId="0" borderId="0" xfId="0" applyNumberFormat="1" applyFont="1"/>
    <xf numFmtId="0" fontId="13" fillId="2" borderId="12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10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topLeftCell="A19" workbookViewId="0">
      <selection activeCell="N31" sqref="N31"/>
    </sheetView>
  </sheetViews>
  <sheetFormatPr defaultRowHeight="12.75" x14ac:dyDescent="0.2"/>
  <cols>
    <col min="1" max="1" width="19.85546875" style="1" customWidth="1"/>
    <col min="2" max="2" width="14.28515625" style="1" customWidth="1"/>
    <col min="3" max="5" width="9.140625" style="1"/>
    <col min="6" max="6" width="12.5703125" style="1" customWidth="1"/>
    <col min="7" max="7" width="15.5703125" style="1" customWidth="1"/>
    <col min="8" max="8" width="13.85546875" style="1" customWidth="1"/>
    <col min="9" max="9" width="10" style="1" customWidth="1"/>
    <col min="10" max="10" width="9.85546875" style="1" customWidth="1"/>
    <col min="11" max="11" width="9.140625" style="1"/>
    <col min="12" max="12" width="12.7109375" style="1" customWidth="1"/>
    <col min="13" max="13" width="15.140625" style="1" customWidth="1"/>
    <col min="14" max="16384" width="9.140625" style="1"/>
  </cols>
  <sheetData>
    <row r="1" spans="1:13" ht="15.75" x14ac:dyDescent="0.25">
      <c r="A1" s="50" t="s">
        <v>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ht="15.75" x14ac:dyDescent="0.25">
      <c r="A2" s="53" t="s">
        <v>42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13.5" thickBot="1" x14ac:dyDescent="0.25">
      <c r="A3" s="44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3"/>
    </row>
    <row r="4" spans="1:13" s="5" customFormat="1" ht="16.5" thickBot="1" x14ac:dyDescent="0.3">
      <c r="A4" s="56" t="s">
        <v>41</v>
      </c>
      <c r="B4" s="47" t="s">
        <v>40</v>
      </c>
      <c r="C4" s="48"/>
      <c r="D4" s="48"/>
      <c r="E4" s="48"/>
      <c r="F4" s="48"/>
      <c r="G4" s="49"/>
      <c r="H4" s="47" t="s">
        <v>44</v>
      </c>
      <c r="I4" s="48"/>
      <c r="J4" s="48"/>
      <c r="K4" s="48"/>
      <c r="L4" s="48"/>
      <c r="M4" s="49"/>
    </row>
    <row r="5" spans="1:13" s="32" customFormat="1" ht="67.5" customHeight="1" thickBot="1" x14ac:dyDescent="0.25">
      <c r="A5" s="57"/>
      <c r="B5" s="39" t="s">
        <v>39</v>
      </c>
      <c r="C5" s="40" t="s">
        <v>38</v>
      </c>
      <c r="D5" s="40" t="s">
        <v>37</v>
      </c>
      <c r="E5" s="40" t="s">
        <v>36</v>
      </c>
      <c r="F5" s="39" t="s">
        <v>35</v>
      </c>
      <c r="G5" s="42" t="s">
        <v>34</v>
      </c>
      <c r="H5" s="39" t="s">
        <v>39</v>
      </c>
      <c r="I5" s="40" t="s">
        <v>38</v>
      </c>
      <c r="J5" s="41" t="s">
        <v>37</v>
      </c>
      <c r="K5" s="40" t="s">
        <v>36</v>
      </c>
      <c r="L5" s="39" t="s">
        <v>35</v>
      </c>
      <c r="M5" s="38" t="s">
        <v>34</v>
      </c>
    </row>
    <row r="6" spans="1:13" s="32" customFormat="1" x14ac:dyDescent="0.2">
      <c r="A6" s="37"/>
      <c r="B6" s="34"/>
      <c r="C6" s="35"/>
      <c r="D6" s="35"/>
      <c r="E6" s="35"/>
      <c r="F6" s="34"/>
      <c r="G6" s="36"/>
      <c r="H6" s="34"/>
      <c r="I6" s="35"/>
      <c r="J6" s="35"/>
      <c r="K6" s="35"/>
      <c r="L6" s="34"/>
      <c r="M6" s="33"/>
    </row>
    <row r="7" spans="1:13" x14ac:dyDescent="0.2">
      <c r="A7" s="18" t="s">
        <v>33</v>
      </c>
      <c r="B7" s="26">
        <v>269</v>
      </c>
      <c r="C7" s="26">
        <v>19</v>
      </c>
      <c r="D7" s="26">
        <v>0</v>
      </c>
      <c r="E7" s="26">
        <v>128</v>
      </c>
      <c r="F7" s="20">
        <f t="shared" ref="F7:F35" si="0">SUM(C7:E7)/B7</f>
        <v>0.54646840148698883</v>
      </c>
      <c r="G7" s="19" t="str">
        <f>IF(F7&gt;27.9%,"YES","NO")</f>
        <v>YES</v>
      </c>
      <c r="H7" s="26">
        <v>218</v>
      </c>
      <c r="I7" s="26">
        <v>23</v>
      </c>
      <c r="J7" s="26">
        <v>0</v>
      </c>
      <c r="K7" s="26">
        <v>98</v>
      </c>
      <c r="L7" s="20">
        <f t="shared" ref="L7:L38" si="1">SUM(I7:K7)/H7</f>
        <v>0.55504587155963303</v>
      </c>
      <c r="M7" s="19" t="str">
        <f t="shared" ref="M7:M38" si="2">IF(L7&gt;27.9%,"YES","NO")</f>
        <v>YES</v>
      </c>
    </row>
    <row r="8" spans="1:13" x14ac:dyDescent="0.2">
      <c r="A8" s="30" t="s">
        <v>32</v>
      </c>
      <c r="B8" s="26">
        <v>329</v>
      </c>
      <c r="C8" s="26">
        <v>27</v>
      </c>
      <c r="D8" s="26">
        <v>0</v>
      </c>
      <c r="E8" s="26">
        <v>107</v>
      </c>
      <c r="F8" s="20">
        <f t="shared" si="0"/>
        <v>0.40729483282674772</v>
      </c>
      <c r="G8" s="19" t="str">
        <f t="shared" ref="G8:G38" si="3">IF(F8&gt;27.9%,"YES","NO")</f>
        <v>YES</v>
      </c>
      <c r="H8" s="26">
        <v>286</v>
      </c>
      <c r="I8" s="26">
        <v>47</v>
      </c>
      <c r="J8" s="26">
        <v>0</v>
      </c>
      <c r="K8" s="26">
        <v>116</v>
      </c>
      <c r="L8" s="20">
        <f t="shared" si="1"/>
        <v>0.56993006993006989</v>
      </c>
      <c r="M8" s="19" t="str">
        <f t="shared" si="2"/>
        <v>YES</v>
      </c>
    </row>
    <row r="9" spans="1:13" s="5" customFormat="1" x14ac:dyDescent="0.2">
      <c r="A9" s="18" t="s">
        <v>31</v>
      </c>
      <c r="B9" s="15">
        <v>2325</v>
      </c>
      <c r="C9" s="15">
        <v>36</v>
      </c>
      <c r="D9" s="15">
        <v>10</v>
      </c>
      <c r="E9" s="15">
        <v>624</v>
      </c>
      <c r="F9" s="20">
        <f t="shared" si="0"/>
        <v>0.28817204301075267</v>
      </c>
      <c r="G9" s="19" t="str">
        <f t="shared" si="3"/>
        <v>YES</v>
      </c>
      <c r="H9" s="15">
        <v>1710</v>
      </c>
      <c r="I9" s="15">
        <v>55</v>
      </c>
      <c r="J9" s="15">
        <v>22</v>
      </c>
      <c r="K9" s="15">
        <v>548</v>
      </c>
      <c r="L9" s="20">
        <f t="shared" si="1"/>
        <v>0.36549707602339182</v>
      </c>
      <c r="M9" s="19" t="str">
        <f t="shared" si="2"/>
        <v>YES</v>
      </c>
    </row>
    <row r="10" spans="1:13" s="5" customFormat="1" x14ac:dyDescent="0.2">
      <c r="A10" s="30" t="s">
        <v>30</v>
      </c>
      <c r="B10" s="31">
        <v>2733</v>
      </c>
      <c r="C10" s="31">
        <v>80</v>
      </c>
      <c r="D10" s="31">
        <v>0</v>
      </c>
      <c r="E10" s="31">
        <v>491</v>
      </c>
      <c r="F10" s="24">
        <f t="shared" si="0"/>
        <v>0.20892791803878522</v>
      </c>
      <c r="G10" s="23" t="str">
        <f t="shared" si="3"/>
        <v>NO</v>
      </c>
      <c r="H10" s="31">
        <v>2656</v>
      </c>
      <c r="I10" s="31">
        <v>68</v>
      </c>
      <c r="J10" s="31">
        <v>0</v>
      </c>
      <c r="K10" s="31">
        <v>408</v>
      </c>
      <c r="L10" s="24">
        <f t="shared" si="1"/>
        <v>0.17921686746987953</v>
      </c>
      <c r="M10" s="23" t="str">
        <f t="shared" si="2"/>
        <v>NO</v>
      </c>
    </row>
    <row r="11" spans="1:13" x14ac:dyDescent="0.2">
      <c r="A11" s="18" t="s">
        <v>29</v>
      </c>
      <c r="B11" s="26">
        <v>97</v>
      </c>
      <c r="C11" s="26">
        <v>24</v>
      </c>
      <c r="D11" s="26">
        <v>0</v>
      </c>
      <c r="E11" s="26">
        <v>49</v>
      </c>
      <c r="F11" s="20">
        <f t="shared" si="0"/>
        <v>0.75257731958762886</v>
      </c>
      <c r="G11" s="19" t="str">
        <f t="shared" si="3"/>
        <v>YES</v>
      </c>
      <c r="H11" s="26">
        <v>54</v>
      </c>
      <c r="I11" s="26">
        <v>12</v>
      </c>
      <c r="J11" s="26">
        <v>0</v>
      </c>
      <c r="K11" s="26">
        <v>32</v>
      </c>
      <c r="L11" s="20">
        <f t="shared" si="1"/>
        <v>0.81481481481481477</v>
      </c>
      <c r="M11" s="19" t="str">
        <f t="shared" si="2"/>
        <v>YES</v>
      </c>
    </row>
    <row r="12" spans="1:13" x14ac:dyDescent="0.2">
      <c r="A12" s="18" t="s">
        <v>28</v>
      </c>
      <c r="B12" s="26">
        <v>381</v>
      </c>
      <c r="C12" s="26">
        <v>79</v>
      </c>
      <c r="D12" s="26">
        <v>0</v>
      </c>
      <c r="E12" s="26">
        <v>71</v>
      </c>
      <c r="F12" s="20">
        <f t="shared" si="0"/>
        <v>0.39370078740157483</v>
      </c>
      <c r="G12" s="19" t="str">
        <f t="shared" si="3"/>
        <v>YES</v>
      </c>
      <c r="H12" s="26">
        <v>164</v>
      </c>
      <c r="I12" s="26">
        <v>21</v>
      </c>
      <c r="J12" s="26">
        <v>0</v>
      </c>
      <c r="K12" s="26">
        <v>70</v>
      </c>
      <c r="L12" s="20">
        <f t="shared" si="1"/>
        <v>0.55487804878048785</v>
      </c>
      <c r="M12" s="19" t="str">
        <f t="shared" si="2"/>
        <v>YES</v>
      </c>
    </row>
    <row r="13" spans="1:13" x14ac:dyDescent="0.2">
      <c r="A13" s="18" t="s">
        <v>27</v>
      </c>
      <c r="B13" s="26">
        <v>1622</v>
      </c>
      <c r="C13" s="26">
        <v>95</v>
      </c>
      <c r="D13" s="26">
        <v>0</v>
      </c>
      <c r="E13" s="26">
        <v>461</v>
      </c>
      <c r="F13" s="20">
        <f t="shared" si="0"/>
        <v>0.34278668310727495</v>
      </c>
      <c r="G13" s="19" t="str">
        <f t="shared" si="3"/>
        <v>YES</v>
      </c>
      <c r="H13" s="26">
        <v>1409</v>
      </c>
      <c r="I13" s="26">
        <v>100</v>
      </c>
      <c r="J13" s="26">
        <v>0</v>
      </c>
      <c r="K13" s="26">
        <v>456</v>
      </c>
      <c r="L13" s="20">
        <f t="shared" si="1"/>
        <v>0.39460610361958837</v>
      </c>
      <c r="M13" s="19" t="str">
        <f t="shared" si="2"/>
        <v>YES</v>
      </c>
    </row>
    <row r="14" spans="1:13" x14ac:dyDescent="0.2">
      <c r="A14" s="30" t="s">
        <v>26</v>
      </c>
      <c r="B14" s="29">
        <v>2866</v>
      </c>
      <c r="C14" s="29">
        <v>58</v>
      </c>
      <c r="D14" s="29">
        <v>0</v>
      </c>
      <c r="E14" s="29">
        <v>459</v>
      </c>
      <c r="F14" s="24">
        <f t="shared" si="0"/>
        <v>0.18039078855547802</v>
      </c>
      <c r="G14" s="23" t="str">
        <f t="shared" si="3"/>
        <v>NO</v>
      </c>
      <c r="H14" s="29">
        <v>2934</v>
      </c>
      <c r="I14" s="29">
        <v>54</v>
      </c>
      <c r="J14" s="29">
        <v>0</v>
      </c>
      <c r="K14" s="29">
        <v>523</v>
      </c>
      <c r="L14" s="24">
        <f t="shared" si="1"/>
        <v>0.19665985003408315</v>
      </c>
      <c r="M14" s="23" t="str">
        <f t="shared" si="2"/>
        <v>NO</v>
      </c>
    </row>
    <row r="15" spans="1:13" s="5" customFormat="1" x14ac:dyDescent="0.2">
      <c r="A15" s="18" t="s">
        <v>25</v>
      </c>
      <c r="B15" s="15">
        <v>839</v>
      </c>
      <c r="C15" s="15">
        <v>31</v>
      </c>
      <c r="D15" s="15">
        <v>23</v>
      </c>
      <c r="E15" s="15">
        <v>268</v>
      </c>
      <c r="F15" s="20">
        <f t="shared" si="0"/>
        <v>0.38379022646007149</v>
      </c>
      <c r="G15" s="19" t="str">
        <f t="shared" si="3"/>
        <v>YES</v>
      </c>
      <c r="H15" s="15">
        <v>767</v>
      </c>
      <c r="I15" s="15">
        <v>25</v>
      </c>
      <c r="J15" s="15">
        <v>4</v>
      </c>
      <c r="K15" s="15">
        <v>259</v>
      </c>
      <c r="L15" s="20">
        <f t="shared" si="1"/>
        <v>0.37548891786179922</v>
      </c>
      <c r="M15" s="19" t="str">
        <f t="shared" si="2"/>
        <v>YES</v>
      </c>
    </row>
    <row r="16" spans="1:13" x14ac:dyDescent="0.2">
      <c r="A16" s="18" t="s">
        <v>24</v>
      </c>
      <c r="B16" s="26">
        <v>1094</v>
      </c>
      <c r="C16" s="26">
        <v>69</v>
      </c>
      <c r="D16" s="26">
        <v>15</v>
      </c>
      <c r="E16" s="26">
        <v>317</v>
      </c>
      <c r="F16" s="20">
        <f t="shared" si="0"/>
        <v>0.36654478976234006</v>
      </c>
      <c r="G16" s="19" t="str">
        <f t="shared" si="3"/>
        <v>YES</v>
      </c>
      <c r="H16" s="26">
        <v>949</v>
      </c>
      <c r="I16" s="26">
        <v>69</v>
      </c>
      <c r="J16" s="26">
        <v>17</v>
      </c>
      <c r="K16" s="26">
        <v>245</v>
      </c>
      <c r="L16" s="20">
        <f t="shared" si="1"/>
        <v>0.34878819810326661</v>
      </c>
      <c r="M16" s="19" t="str">
        <f t="shared" si="2"/>
        <v>YES</v>
      </c>
    </row>
    <row r="17" spans="1:13" x14ac:dyDescent="0.2">
      <c r="A17" s="18" t="s">
        <v>23</v>
      </c>
      <c r="B17" s="26">
        <v>1163</v>
      </c>
      <c r="C17" s="26">
        <v>76</v>
      </c>
      <c r="D17" s="26">
        <v>0</v>
      </c>
      <c r="E17" s="26">
        <v>309</v>
      </c>
      <c r="F17" s="20">
        <f t="shared" si="0"/>
        <v>0.33104041272570939</v>
      </c>
      <c r="G17" s="19" t="str">
        <f t="shared" si="3"/>
        <v>YES</v>
      </c>
      <c r="H17" s="26">
        <v>983</v>
      </c>
      <c r="I17" s="26">
        <v>58</v>
      </c>
      <c r="J17" s="26">
        <v>0</v>
      </c>
      <c r="K17" s="26">
        <v>293</v>
      </c>
      <c r="L17" s="20">
        <f t="shared" si="1"/>
        <v>0.35707019328585959</v>
      </c>
      <c r="M17" s="19" t="str">
        <f t="shared" si="2"/>
        <v>YES</v>
      </c>
    </row>
    <row r="18" spans="1:13" x14ac:dyDescent="0.2">
      <c r="A18" s="18" t="s">
        <v>22</v>
      </c>
      <c r="B18" s="26">
        <v>270</v>
      </c>
      <c r="C18" s="26">
        <v>54</v>
      </c>
      <c r="D18" s="26">
        <v>0</v>
      </c>
      <c r="E18" s="26">
        <v>144</v>
      </c>
      <c r="F18" s="20">
        <f t="shared" si="0"/>
        <v>0.73333333333333328</v>
      </c>
      <c r="G18" s="19" t="str">
        <f t="shared" si="3"/>
        <v>YES</v>
      </c>
      <c r="H18" s="26">
        <v>204</v>
      </c>
      <c r="I18" s="26">
        <v>48</v>
      </c>
      <c r="J18" s="26">
        <v>0</v>
      </c>
      <c r="K18" s="26">
        <v>96</v>
      </c>
      <c r="L18" s="20">
        <f t="shared" si="1"/>
        <v>0.70588235294117652</v>
      </c>
      <c r="M18" s="19" t="str">
        <f t="shared" si="2"/>
        <v>YES</v>
      </c>
    </row>
    <row r="19" spans="1:13" x14ac:dyDescent="0.2">
      <c r="A19" s="30" t="s">
        <v>21</v>
      </c>
      <c r="B19" s="29">
        <v>430</v>
      </c>
      <c r="C19" s="29">
        <v>22</v>
      </c>
      <c r="D19" s="29">
        <v>7</v>
      </c>
      <c r="E19" s="29">
        <v>129</v>
      </c>
      <c r="F19" s="24">
        <f t="shared" si="0"/>
        <v>0.36744186046511629</v>
      </c>
      <c r="G19" s="19" t="str">
        <f t="shared" si="3"/>
        <v>YES</v>
      </c>
      <c r="H19" s="26">
        <v>470</v>
      </c>
      <c r="I19" s="26">
        <v>30</v>
      </c>
      <c r="J19" s="26">
        <v>3</v>
      </c>
      <c r="K19" s="26">
        <v>132</v>
      </c>
      <c r="L19" s="20">
        <f t="shared" si="1"/>
        <v>0.35106382978723405</v>
      </c>
      <c r="M19" s="19" t="str">
        <f t="shared" si="2"/>
        <v>YES</v>
      </c>
    </row>
    <row r="20" spans="1:13" x14ac:dyDescent="0.2">
      <c r="A20" s="18" t="s">
        <v>20</v>
      </c>
      <c r="B20" s="26">
        <v>1937</v>
      </c>
      <c r="C20" s="26">
        <v>150</v>
      </c>
      <c r="D20" s="26">
        <v>5</v>
      </c>
      <c r="E20" s="26">
        <v>403</v>
      </c>
      <c r="F20" s="20">
        <f t="shared" si="0"/>
        <v>0.28807434176561691</v>
      </c>
      <c r="G20" s="19" t="str">
        <f t="shared" si="3"/>
        <v>YES</v>
      </c>
      <c r="H20" s="26">
        <v>2092</v>
      </c>
      <c r="I20" s="26">
        <v>284</v>
      </c>
      <c r="J20" s="26">
        <v>8</v>
      </c>
      <c r="K20" s="26">
        <v>497</v>
      </c>
      <c r="L20" s="20">
        <f t="shared" si="1"/>
        <v>0.37715105162523899</v>
      </c>
      <c r="M20" s="19" t="str">
        <f t="shared" si="2"/>
        <v>YES</v>
      </c>
    </row>
    <row r="21" spans="1:13" x14ac:dyDescent="0.2">
      <c r="A21" s="30" t="s">
        <v>19</v>
      </c>
      <c r="B21" s="29">
        <v>1484</v>
      </c>
      <c r="C21" s="29">
        <v>31</v>
      </c>
      <c r="D21" s="29">
        <v>0</v>
      </c>
      <c r="E21" s="29">
        <v>324</v>
      </c>
      <c r="F21" s="24">
        <f t="shared" si="0"/>
        <v>0.23921832884097036</v>
      </c>
      <c r="G21" s="23" t="str">
        <f t="shared" si="3"/>
        <v>NO</v>
      </c>
      <c r="H21" s="29">
        <v>1144</v>
      </c>
      <c r="I21" s="29">
        <v>31</v>
      </c>
      <c r="J21" s="29">
        <v>0</v>
      </c>
      <c r="K21" s="29">
        <v>230</v>
      </c>
      <c r="L21" s="24">
        <f t="shared" si="1"/>
        <v>0.22814685314685315</v>
      </c>
      <c r="M21" s="23" t="str">
        <f t="shared" si="2"/>
        <v>NO</v>
      </c>
    </row>
    <row r="22" spans="1:13" x14ac:dyDescent="0.2">
      <c r="A22" s="18" t="s">
        <v>18</v>
      </c>
      <c r="B22" s="26">
        <v>610</v>
      </c>
      <c r="C22" s="26">
        <v>8</v>
      </c>
      <c r="D22" s="26">
        <v>29</v>
      </c>
      <c r="E22" s="26">
        <v>185</v>
      </c>
      <c r="F22" s="20">
        <f t="shared" si="0"/>
        <v>0.36393442622950822</v>
      </c>
      <c r="G22" s="19" t="str">
        <f t="shared" si="3"/>
        <v>YES</v>
      </c>
      <c r="H22" s="26">
        <v>174</v>
      </c>
      <c r="I22" s="26">
        <v>3</v>
      </c>
      <c r="J22" s="26">
        <v>16</v>
      </c>
      <c r="K22" s="26">
        <v>44</v>
      </c>
      <c r="L22" s="20">
        <f t="shared" si="1"/>
        <v>0.36206896551724138</v>
      </c>
      <c r="M22" s="19" t="str">
        <f t="shared" si="2"/>
        <v>YES</v>
      </c>
    </row>
    <row r="23" spans="1:13" x14ac:dyDescent="0.2">
      <c r="A23" s="18" t="s">
        <v>17</v>
      </c>
      <c r="B23" s="26">
        <v>460</v>
      </c>
      <c r="C23" s="26">
        <v>19</v>
      </c>
      <c r="D23" s="26">
        <v>0</v>
      </c>
      <c r="E23" s="26">
        <v>149</v>
      </c>
      <c r="F23" s="20">
        <f t="shared" si="0"/>
        <v>0.36521739130434783</v>
      </c>
      <c r="G23" s="19" t="str">
        <f t="shared" si="3"/>
        <v>YES</v>
      </c>
      <c r="H23" s="26">
        <v>404</v>
      </c>
      <c r="I23" s="26">
        <v>21</v>
      </c>
      <c r="J23" s="26">
        <v>0</v>
      </c>
      <c r="K23" s="26">
        <v>137</v>
      </c>
      <c r="L23" s="20">
        <f t="shared" si="1"/>
        <v>0.3910891089108911</v>
      </c>
      <c r="M23" s="19" t="str">
        <f t="shared" si="2"/>
        <v>YES</v>
      </c>
    </row>
    <row r="24" spans="1:13" x14ac:dyDescent="0.2">
      <c r="A24" s="30" t="s">
        <v>16</v>
      </c>
      <c r="B24" s="29">
        <v>196</v>
      </c>
      <c r="C24" s="29">
        <v>47</v>
      </c>
      <c r="D24" s="29">
        <v>0</v>
      </c>
      <c r="E24" s="29">
        <v>7</v>
      </c>
      <c r="F24" s="24">
        <f t="shared" si="0"/>
        <v>0.27551020408163263</v>
      </c>
      <c r="G24" s="23" t="str">
        <f t="shared" si="3"/>
        <v>NO</v>
      </c>
      <c r="H24" s="26">
        <v>189</v>
      </c>
      <c r="I24" s="26">
        <v>39</v>
      </c>
      <c r="J24" s="26">
        <v>0</v>
      </c>
      <c r="K24" s="26">
        <v>43</v>
      </c>
      <c r="L24" s="20">
        <f t="shared" si="1"/>
        <v>0.43386243386243384</v>
      </c>
      <c r="M24" s="19" t="str">
        <f t="shared" si="2"/>
        <v>YES</v>
      </c>
    </row>
    <row r="25" spans="1:13" s="5" customFormat="1" x14ac:dyDescent="0.2">
      <c r="A25" s="18" t="s">
        <v>15</v>
      </c>
      <c r="B25" s="15">
        <v>534</v>
      </c>
      <c r="C25" s="15">
        <v>50</v>
      </c>
      <c r="D25" s="15">
        <v>2</v>
      </c>
      <c r="E25" s="15">
        <v>117</v>
      </c>
      <c r="F25" s="20">
        <f t="shared" si="0"/>
        <v>0.31647940074906367</v>
      </c>
      <c r="G25" s="19" t="str">
        <f t="shared" si="3"/>
        <v>YES</v>
      </c>
      <c r="H25" s="15">
        <v>426</v>
      </c>
      <c r="I25" s="15">
        <v>51</v>
      </c>
      <c r="J25" s="15">
        <v>5</v>
      </c>
      <c r="K25" s="15">
        <v>93</v>
      </c>
      <c r="L25" s="20">
        <f t="shared" si="1"/>
        <v>0.34976525821596244</v>
      </c>
      <c r="M25" s="19" t="str">
        <f t="shared" si="2"/>
        <v>YES</v>
      </c>
    </row>
    <row r="26" spans="1:13" s="5" customFormat="1" x14ac:dyDescent="0.2">
      <c r="A26" s="30" t="s">
        <v>14</v>
      </c>
      <c r="B26" s="15">
        <v>223</v>
      </c>
      <c r="C26" s="15">
        <v>19</v>
      </c>
      <c r="D26" s="15">
        <v>0</v>
      </c>
      <c r="E26" s="15">
        <v>71</v>
      </c>
      <c r="F26" s="20">
        <f>SUM(C26:E26)/B26</f>
        <v>0.40358744394618834</v>
      </c>
      <c r="G26" s="19" t="str">
        <f t="shared" si="3"/>
        <v>YES</v>
      </c>
      <c r="H26" s="15">
        <v>197</v>
      </c>
      <c r="I26" s="15">
        <v>28</v>
      </c>
      <c r="J26" s="15">
        <v>0</v>
      </c>
      <c r="K26" s="15">
        <v>71</v>
      </c>
      <c r="L26" s="20">
        <f t="shared" si="1"/>
        <v>0.5025380710659898</v>
      </c>
      <c r="M26" s="19" t="str">
        <f t="shared" si="2"/>
        <v>YES</v>
      </c>
    </row>
    <row r="27" spans="1:13" s="5" customFormat="1" x14ac:dyDescent="0.2">
      <c r="A27" s="18" t="s">
        <v>13</v>
      </c>
      <c r="B27" s="15">
        <v>801</v>
      </c>
      <c r="C27" s="15">
        <v>70</v>
      </c>
      <c r="D27" s="15">
        <v>0</v>
      </c>
      <c r="E27" s="15">
        <v>236</v>
      </c>
      <c r="F27" s="20">
        <f t="shared" si="0"/>
        <v>0.38202247191011235</v>
      </c>
      <c r="G27" s="19" t="str">
        <f t="shared" si="3"/>
        <v>YES</v>
      </c>
      <c r="H27" s="15">
        <v>708</v>
      </c>
      <c r="I27" s="15">
        <v>56</v>
      </c>
      <c r="J27" s="15">
        <v>0</v>
      </c>
      <c r="K27" s="15">
        <v>202</v>
      </c>
      <c r="L27" s="20">
        <f t="shared" si="1"/>
        <v>0.36440677966101692</v>
      </c>
      <c r="M27" s="19" t="str">
        <f t="shared" si="2"/>
        <v>YES</v>
      </c>
    </row>
    <row r="28" spans="1:13" s="5" customFormat="1" x14ac:dyDescent="0.2">
      <c r="A28" s="30" t="s">
        <v>12</v>
      </c>
      <c r="B28" s="15">
        <v>1109</v>
      </c>
      <c r="C28" s="15">
        <v>168</v>
      </c>
      <c r="D28" s="15">
        <v>115</v>
      </c>
      <c r="E28" s="15">
        <v>826</v>
      </c>
      <c r="F28" s="20">
        <f t="shared" si="0"/>
        <v>1</v>
      </c>
      <c r="G28" s="19" t="str">
        <f t="shared" si="3"/>
        <v>YES</v>
      </c>
      <c r="H28" s="31">
        <v>1653</v>
      </c>
      <c r="I28" s="31">
        <v>55</v>
      </c>
      <c r="J28" s="31">
        <v>7</v>
      </c>
      <c r="K28" s="31">
        <v>343</v>
      </c>
      <c r="L28" s="24">
        <f t="shared" si="1"/>
        <v>0.24500907441016334</v>
      </c>
      <c r="M28" s="23" t="str">
        <f t="shared" si="2"/>
        <v>NO</v>
      </c>
    </row>
    <row r="29" spans="1:13" x14ac:dyDescent="0.2">
      <c r="A29" s="18" t="s">
        <v>11</v>
      </c>
      <c r="B29" s="26">
        <v>472</v>
      </c>
      <c r="C29" s="26">
        <v>29</v>
      </c>
      <c r="D29" s="26">
        <v>0</v>
      </c>
      <c r="E29" s="26">
        <v>196</v>
      </c>
      <c r="F29" s="20">
        <f t="shared" si="0"/>
        <v>0.47669491525423729</v>
      </c>
      <c r="G29" s="19" t="str">
        <f t="shared" si="3"/>
        <v>YES</v>
      </c>
      <c r="H29" s="26">
        <v>468</v>
      </c>
      <c r="I29" s="26">
        <v>25</v>
      </c>
      <c r="J29" s="26">
        <v>0</v>
      </c>
      <c r="K29" s="26">
        <v>182</v>
      </c>
      <c r="L29" s="20">
        <f t="shared" si="1"/>
        <v>0.44230769230769229</v>
      </c>
      <c r="M29" s="19" t="str">
        <f t="shared" si="2"/>
        <v>YES</v>
      </c>
    </row>
    <row r="30" spans="1:13" x14ac:dyDescent="0.2">
      <c r="A30" s="18" t="s">
        <v>10</v>
      </c>
      <c r="B30" s="26">
        <v>1499</v>
      </c>
      <c r="C30" s="26">
        <v>105</v>
      </c>
      <c r="D30" s="26">
        <v>0</v>
      </c>
      <c r="E30" s="26">
        <v>472</v>
      </c>
      <c r="F30" s="20">
        <f t="shared" si="0"/>
        <v>0.38492328218812544</v>
      </c>
      <c r="G30" s="19" t="str">
        <f t="shared" si="3"/>
        <v>YES</v>
      </c>
      <c r="H30" s="26">
        <v>1518</v>
      </c>
      <c r="I30" s="26">
        <v>97</v>
      </c>
      <c r="J30" s="26">
        <v>0</v>
      </c>
      <c r="K30" s="26">
        <v>512</v>
      </c>
      <c r="L30" s="20">
        <f t="shared" si="1"/>
        <v>0.40118577075098816</v>
      </c>
      <c r="M30" s="19" t="str">
        <f t="shared" si="2"/>
        <v>YES</v>
      </c>
    </row>
    <row r="31" spans="1:13" x14ac:dyDescent="0.2">
      <c r="A31" s="18" t="s">
        <v>9</v>
      </c>
      <c r="B31" s="26">
        <v>323</v>
      </c>
      <c r="C31" s="26">
        <v>4</v>
      </c>
      <c r="D31" s="26">
        <v>2</v>
      </c>
      <c r="E31" s="26">
        <v>126</v>
      </c>
      <c r="F31" s="20">
        <f t="shared" si="0"/>
        <v>0.4086687306501548</v>
      </c>
      <c r="G31" s="19" t="str">
        <f t="shared" si="3"/>
        <v>YES</v>
      </c>
      <c r="H31" s="26">
        <v>288</v>
      </c>
      <c r="I31" s="26">
        <v>7</v>
      </c>
      <c r="J31" s="26">
        <v>0</v>
      </c>
      <c r="K31" s="26">
        <v>152</v>
      </c>
      <c r="L31" s="20">
        <f t="shared" si="1"/>
        <v>0.55208333333333337</v>
      </c>
      <c r="M31" s="19" t="str">
        <f t="shared" si="2"/>
        <v>YES</v>
      </c>
    </row>
    <row r="32" spans="1:13" s="5" customFormat="1" x14ac:dyDescent="0.2">
      <c r="A32" s="30" t="s">
        <v>8</v>
      </c>
      <c r="B32" s="31">
        <v>3016</v>
      </c>
      <c r="C32" s="31">
        <v>292</v>
      </c>
      <c r="D32" s="31">
        <v>27</v>
      </c>
      <c r="E32" s="31">
        <v>387</v>
      </c>
      <c r="F32" s="24">
        <f t="shared" si="0"/>
        <v>0.23408488063660476</v>
      </c>
      <c r="G32" s="23" t="str">
        <f t="shared" si="3"/>
        <v>NO</v>
      </c>
      <c r="H32" s="31">
        <v>2789</v>
      </c>
      <c r="I32" s="31">
        <v>278</v>
      </c>
      <c r="J32" s="31">
        <v>55</v>
      </c>
      <c r="K32" s="31">
        <v>308</v>
      </c>
      <c r="L32" s="24">
        <f t="shared" si="1"/>
        <v>0.22983148081749732</v>
      </c>
      <c r="M32" s="23" t="str">
        <f t="shared" si="2"/>
        <v>NO</v>
      </c>
    </row>
    <row r="33" spans="1:13" x14ac:dyDescent="0.2">
      <c r="A33" s="18" t="s">
        <v>7</v>
      </c>
      <c r="B33" s="29">
        <v>2487</v>
      </c>
      <c r="C33" s="29">
        <v>146</v>
      </c>
      <c r="D33" s="29">
        <v>80</v>
      </c>
      <c r="E33" s="29">
        <v>289</v>
      </c>
      <c r="F33" s="24">
        <f t="shared" si="0"/>
        <v>0.2070767993566546</v>
      </c>
      <c r="G33" s="23" t="str">
        <f t="shared" si="3"/>
        <v>NO</v>
      </c>
      <c r="H33" s="26">
        <v>2465</v>
      </c>
      <c r="I33" s="26">
        <v>416</v>
      </c>
      <c r="J33" s="26">
        <v>91</v>
      </c>
      <c r="K33" s="26">
        <v>409</v>
      </c>
      <c r="L33" s="20">
        <f t="shared" si="1"/>
        <v>0.3716024340770791</v>
      </c>
      <c r="M33" s="19" t="str">
        <f t="shared" si="2"/>
        <v>YES</v>
      </c>
    </row>
    <row r="34" spans="1:13" x14ac:dyDescent="0.2">
      <c r="A34" s="30" t="s">
        <v>6</v>
      </c>
      <c r="B34" s="26">
        <v>347</v>
      </c>
      <c r="C34" s="26">
        <v>34</v>
      </c>
      <c r="D34" s="26">
        <v>1</v>
      </c>
      <c r="E34" s="26">
        <v>80</v>
      </c>
      <c r="F34" s="20">
        <f t="shared" si="0"/>
        <v>0.33141210374639768</v>
      </c>
      <c r="G34" s="19" t="str">
        <f t="shared" si="3"/>
        <v>YES</v>
      </c>
      <c r="H34" s="26">
        <v>371</v>
      </c>
      <c r="I34" s="26">
        <v>37</v>
      </c>
      <c r="J34" s="26">
        <v>5</v>
      </c>
      <c r="K34" s="26">
        <v>71</v>
      </c>
      <c r="L34" s="20">
        <f t="shared" si="1"/>
        <v>0.30458221024258758</v>
      </c>
      <c r="M34" s="19" t="str">
        <f t="shared" si="2"/>
        <v>YES</v>
      </c>
    </row>
    <row r="35" spans="1:13" s="27" customFormat="1" x14ac:dyDescent="0.2">
      <c r="A35" s="28" t="s">
        <v>5</v>
      </c>
      <c r="B35" s="58">
        <v>5</v>
      </c>
      <c r="C35" s="58">
        <v>17</v>
      </c>
      <c r="D35" s="58">
        <v>0</v>
      </c>
      <c r="E35" s="58">
        <v>38</v>
      </c>
      <c r="F35" s="20">
        <f t="shared" si="0"/>
        <v>11</v>
      </c>
      <c r="G35" s="19" t="str">
        <f t="shared" si="3"/>
        <v>YES</v>
      </c>
      <c r="H35" s="58">
        <v>14</v>
      </c>
      <c r="I35" s="58">
        <v>23</v>
      </c>
      <c r="J35" s="58">
        <v>0</v>
      </c>
      <c r="K35" s="58">
        <v>27</v>
      </c>
      <c r="L35" s="59">
        <f t="shared" si="1"/>
        <v>3.5714285714285716</v>
      </c>
      <c r="M35" s="19" t="str">
        <f t="shared" si="2"/>
        <v>YES</v>
      </c>
    </row>
    <row r="36" spans="1:13" x14ac:dyDescent="0.2">
      <c r="A36" s="18" t="s">
        <v>4</v>
      </c>
      <c r="B36" s="26">
        <v>335</v>
      </c>
      <c r="C36" s="26">
        <v>0</v>
      </c>
      <c r="D36" s="26">
        <v>0</v>
      </c>
      <c r="E36" s="26">
        <v>119</v>
      </c>
      <c r="F36" s="20">
        <f>SUM(C36:E36)/B36</f>
        <v>0.35522388059701493</v>
      </c>
      <c r="G36" s="19" t="str">
        <f t="shared" si="3"/>
        <v>YES</v>
      </c>
      <c r="H36" s="26">
        <v>337</v>
      </c>
      <c r="I36" s="26">
        <v>0</v>
      </c>
      <c r="J36" s="26">
        <v>0</v>
      </c>
      <c r="K36" s="26">
        <v>118</v>
      </c>
      <c r="L36" s="20">
        <f t="shared" si="1"/>
        <v>0.35014836795252224</v>
      </c>
      <c r="M36" s="19" t="str">
        <f t="shared" si="2"/>
        <v>YES</v>
      </c>
    </row>
    <row r="37" spans="1:13" x14ac:dyDescent="0.2">
      <c r="A37" s="25" t="s">
        <v>3</v>
      </c>
      <c r="B37" s="22">
        <v>191</v>
      </c>
      <c r="C37" s="22">
        <v>66</v>
      </c>
      <c r="D37" s="22">
        <v>24</v>
      </c>
      <c r="E37" s="22">
        <v>101</v>
      </c>
      <c r="F37" s="20">
        <f>SUM(C37:E37)/B37</f>
        <v>1</v>
      </c>
      <c r="G37" s="19" t="str">
        <f t="shared" si="3"/>
        <v>YES</v>
      </c>
      <c r="H37" s="22">
        <v>0</v>
      </c>
      <c r="I37" s="22">
        <v>0</v>
      </c>
      <c r="J37" s="22">
        <v>0</v>
      </c>
      <c r="K37" s="22">
        <v>0</v>
      </c>
      <c r="L37" s="20" t="e">
        <f t="shared" si="1"/>
        <v>#DIV/0!</v>
      </c>
      <c r="M37" s="19" t="e">
        <f t="shared" si="2"/>
        <v>#DIV/0!</v>
      </c>
    </row>
    <row r="38" spans="1:13" x14ac:dyDescent="0.2">
      <c r="A38" s="21" t="s">
        <v>2</v>
      </c>
      <c r="B38" s="15">
        <v>229</v>
      </c>
      <c r="C38" s="15">
        <v>9</v>
      </c>
      <c r="D38" s="15">
        <v>0</v>
      </c>
      <c r="E38" s="15">
        <v>96</v>
      </c>
      <c r="F38" s="20">
        <f>SUM(C38:E38)/B38</f>
        <v>0.45851528384279477</v>
      </c>
      <c r="G38" s="19" t="str">
        <f t="shared" si="3"/>
        <v>YES</v>
      </c>
      <c r="H38" s="15">
        <v>92</v>
      </c>
      <c r="I38" s="15">
        <v>12</v>
      </c>
      <c r="J38" s="15">
        <v>0</v>
      </c>
      <c r="K38" s="15">
        <v>80</v>
      </c>
      <c r="L38" s="20">
        <f t="shared" si="1"/>
        <v>1</v>
      </c>
      <c r="M38" s="19" t="str">
        <f t="shared" si="2"/>
        <v>YES</v>
      </c>
    </row>
    <row r="39" spans="1:13" ht="13.5" thickBot="1" x14ac:dyDescent="0.25">
      <c r="A39" s="18"/>
      <c r="B39" s="15"/>
      <c r="C39" s="15"/>
      <c r="D39" s="15"/>
      <c r="E39" s="15"/>
      <c r="F39" s="15"/>
      <c r="G39" s="17"/>
      <c r="H39" s="16"/>
      <c r="I39" s="16"/>
      <c r="J39" s="16"/>
      <c r="K39" s="16"/>
      <c r="L39" s="15"/>
      <c r="M39" s="14"/>
    </row>
    <row r="40" spans="1:13" ht="14.25" thickTop="1" thickBot="1" x14ac:dyDescent="0.25">
      <c r="A40" s="13" t="s">
        <v>1</v>
      </c>
      <c r="B40" s="12">
        <f>SUM(B1:B38)</f>
        <v>30676</v>
      </c>
      <c r="C40" s="12">
        <f>SUM(C1:C38)</f>
        <v>1934</v>
      </c>
      <c r="D40" s="12">
        <f>SUM(D1:D38)</f>
        <v>340</v>
      </c>
      <c r="E40" s="12">
        <f>SUM(E1:E38)</f>
        <v>7779</v>
      </c>
      <c r="F40" s="45">
        <f>SUM(C40:E40)/B40</f>
        <v>0.32771547789803102</v>
      </c>
      <c r="G40" s="11" t="str">
        <f>IF(F40&gt;27.9%,"YES","NO")</f>
        <v>YES</v>
      </c>
      <c r="H40" s="10">
        <f>SUM(H7:H38)</f>
        <v>28133</v>
      </c>
      <c r="I40" s="10">
        <f>SUM(I7:I38)</f>
        <v>2073</v>
      </c>
      <c r="J40" s="10">
        <f>SUM(J7:J38)</f>
        <v>233</v>
      </c>
      <c r="K40" s="10">
        <f>SUM(K7:K38)</f>
        <v>6795</v>
      </c>
      <c r="L40" s="9">
        <f>SUM(I40:K40)/H40</f>
        <v>0.32349909359115631</v>
      </c>
      <c r="M40" s="8" t="str">
        <f>IF(L40&gt;27%,"YES","NO")</f>
        <v>YES</v>
      </c>
    </row>
    <row r="41" spans="1:13" s="3" customFormat="1" x14ac:dyDescent="0.2">
      <c r="A41" s="7" t="s">
        <v>0</v>
      </c>
      <c r="F41" s="6">
        <v>0.31</v>
      </c>
      <c r="G41" s="46">
        <f>SUM(F40-F41)</f>
        <v>1.7715477898031018E-2</v>
      </c>
      <c r="H41" s="5"/>
      <c r="I41" s="5"/>
      <c r="J41" s="5"/>
      <c r="K41" s="5"/>
      <c r="L41" s="4">
        <v>0.31</v>
      </c>
      <c r="M41" s="46">
        <f>SUM(L40-L41)</f>
        <v>1.3499093591156308E-2</v>
      </c>
    </row>
    <row r="43" spans="1:13" x14ac:dyDescent="0.2">
      <c r="G43" s="2"/>
    </row>
  </sheetData>
  <mergeCells count="5">
    <mergeCell ref="B4:G4"/>
    <mergeCell ref="H4:M4"/>
    <mergeCell ref="A1:M1"/>
    <mergeCell ref="A2:M2"/>
    <mergeCell ref="A4:A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Kelly (WDA)</dc:creator>
  <cp:lastModifiedBy>Simmons, Kelly (WDA)</cp:lastModifiedBy>
  <dcterms:created xsi:type="dcterms:W3CDTF">2017-04-03T13:14:15Z</dcterms:created>
  <dcterms:modified xsi:type="dcterms:W3CDTF">2018-02-09T20:02:36Z</dcterms:modified>
</cp:coreProperties>
</file>