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S:\1. Open Data Repository\OPS_CCSU\data\CAR2018\PCI 2017-18\3P1\"/>
    </mc:Choice>
  </mc:AlternateContent>
  <xr:revisionPtr revIDLastSave="0" documentId="8_{7FCE402A-E532-49D2-A354-8B3DB99941C8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3P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2" i="2" l="1"/>
  <c r="E38" i="2"/>
  <c r="F38" i="2" s="1"/>
  <c r="E37" i="2"/>
  <c r="F37" i="2" s="1"/>
  <c r="E36" i="2"/>
  <c r="F36" i="2" s="1"/>
  <c r="E35" i="2"/>
  <c r="F35" i="2" s="1"/>
  <c r="E34" i="2"/>
  <c r="F34" i="2" s="1"/>
  <c r="E33" i="2"/>
  <c r="F33" i="2" s="1"/>
  <c r="E32" i="2"/>
  <c r="F32" i="2" s="1"/>
  <c r="E31" i="2"/>
  <c r="F31" i="2" s="1"/>
  <c r="E30" i="2"/>
  <c r="F30" i="2" s="1"/>
  <c r="E29" i="2"/>
  <c r="F29" i="2" s="1"/>
  <c r="E28" i="2"/>
  <c r="F28" i="2" s="1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E21" i="2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E12" i="2"/>
  <c r="F12" i="2" s="1"/>
  <c r="E11" i="2"/>
  <c r="F11" i="2" s="1"/>
  <c r="E10" i="2"/>
  <c r="F10" i="2" s="1"/>
  <c r="E9" i="2"/>
  <c r="F9" i="2" s="1"/>
  <c r="E8" i="2"/>
  <c r="F8" i="2" s="1"/>
  <c r="E7" i="2"/>
  <c r="F7" i="2" s="1"/>
  <c r="P29" i="2" l="1"/>
  <c r="J37" i="2" l="1"/>
  <c r="J7" i="2" l="1"/>
  <c r="K7" i="2" s="1"/>
  <c r="J8" i="2"/>
  <c r="K8" i="2" s="1"/>
  <c r="J9" i="2"/>
  <c r="K9" i="2" s="1"/>
  <c r="J10" i="2"/>
  <c r="K10" i="2" s="1"/>
  <c r="J11" i="2"/>
  <c r="K11" i="2" s="1"/>
  <c r="J12" i="2"/>
  <c r="K12" i="2" s="1"/>
  <c r="J13" i="2"/>
  <c r="K13" i="2" s="1"/>
  <c r="J14" i="2"/>
  <c r="K14" i="2" s="1"/>
  <c r="J15" i="2"/>
  <c r="K15" i="2" s="1"/>
  <c r="J16" i="2"/>
  <c r="K16" i="2" s="1"/>
  <c r="J17" i="2"/>
  <c r="K17" i="2" s="1"/>
  <c r="J18" i="2"/>
  <c r="K18" i="2" s="1"/>
  <c r="J19" i="2"/>
  <c r="K19" i="2" s="1"/>
  <c r="J20" i="2"/>
  <c r="K20" i="2" s="1"/>
  <c r="J21" i="2"/>
  <c r="K21" i="2" s="1"/>
  <c r="J22" i="2"/>
  <c r="K22" i="2" s="1"/>
  <c r="J23" i="2"/>
  <c r="K23" i="2" s="1"/>
  <c r="J24" i="2"/>
  <c r="K24" i="2" s="1"/>
  <c r="J25" i="2"/>
  <c r="K25" i="2" s="1"/>
  <c r="J26" i="2"/>
  <c r="K26" i="2" s="1"/>
  <c r="J27" i="2"/>
  <c r="K27" i="2" s="1"/>
  <c r="J28" i="2"/>
  <c r="K28" i="2" s="1"/>
  <c r="J29" i="2"/>
  <c r="K29" i="2" s="1"/>
  <c r="J30" i="2"/>
  <c r="K30" i="2" s="1"/>
  <c r="J31" i="2"/>
  <c r="K31" i="2" s="1"/>
  <c r="J32" i="2"/>
  <c r="K32" i="2" s="1"/>
  <c r="J33" i="2"/>
  <c r="K33" i="2" s="1"/>
  <c r="J34" i="2"/>
  <c r="K34" i="2" s="1"/>
  <c r="J35" i="2"/>
  <c r="K35" i="2" s="1"/>
  <c r="J36" i="2"/>
  <c r="K36" i="2" s="1"/>
  <c r="K37" i="2"/>
  <c r="J38" i="2"/>
  <c r="K38" i="2" s="1"/>
  <c r="B40" i="2"/>
  <c r="C40" i="2"/>
  <c r="D40" i="2"/>
  <c r="G40" i="2"/>
  <c r="H40" i="2"/>
  <c r="I40" i="2"/>
  <c r="E40" i="2" l="1"/>
  <c r="J40" i="2"/>
  <c r="K42" i="2" s="1"/>
</calcChain>
</file>

<file path=xl/sharedStrings.xml><?xml version="1.0" encoding="utf-8"?>
<sst xmlns="http://schemas.openxmlformats.org/spreadsheetml/2006/main" count="204" uniqueCount="48">
  <si>
    <t>Expected Performance Level</t>
  </si>
  <si>
    <t>Yes</t>
  </si>
  <si>
    <t>TOTAL</t>
  </si>
  <si>
    <t>LSSU</t>
  </si>
  <si>
    <t>Northern Michigan</t>
  </si>
  <si>
    <t>Ferris</t>
  </si>
  <si>
    <t>Bay Mills</t>
  </si>
  <si>
    <t xml:space="preserve">West Shore </t>
  </si>
  <si>
    <t xml:space="preserve">Wayne County </t>
  </si>
  <si>
    <t>Washtenaw</t>
  </si>
  <si>
    <t xml:space="preserve">Southwestern Michigan </t>
  </si>
  <si>
    <t>Schoolcraft</t>
  </si>
  <si>
    <t xml:space="preserve">St. Clair County </t>
  </si>
  <si>
    <t xml:space="preserve">Oakland </t>
  </si>
  <si>
    <t>Northwestern Michigan</t>
  </si>
  <si>
    <t xml:space="preserve">North Central Michigan </t>
  </si>
  <si>
    <t xml:space="preserve">Muskegon </t>
  </si>
  <si>
    <t xml:space="preserve">Montcalm </t>
  </si>
  <si>
    <t xml:space="preserve">Monroe County </t>
  </si>
  <si>
    <t xml:space="preserve">Mid Michigan </t>
  </si>
  <si>
    <t xml:space="preserve">Macomb </t>
  </si>
  <si>
    <t xml:space="preserve">Lansing </t>
  </si>
  <si>
    <t xml:space="preserve">Lake Michigan </t>
  </si>
  <si>
    <t xml:space="preserve">Kirtland </t>
  </si>
  <si>
    <t xml:space="preserve">Kellogg </t>
  </si>
  <si>
    <t xml:space="preserve">Kalamazoo Valley </t>
  </si>
  <si>
    <t xml:space="preserve">Jackson </t>
  </si>
  <si>
    <t xml:space="preserve">Henry Ford </t>
  </si>
  <si>
    <t xml:space="preserve">Grand Rapids </t>
  </si>
  <si>
    <t xml:space="preserve">Gogebic </t>
  </si>
  <si>
    <t>Glen Oaks</t>
  </si>
  <si>
    <t xml:space="preserve">Delta </t>
  </si>
  <si>
    <t xml:space="preserve">Mott </t>
  </si>
  <si>
    <t xml:space="preserve">Bay De Noc </t>
  </si>
  <si>
    <t>Alpena</t>
  </si>
  <si>
    <t>Met, Exceeded or Came within 90% (63.90%) of Expected Level</t>
  </si>
  <si>
    <t>Performance Level</t>
  </si>
  <si>
    <t>Community College</t>
  </si>
  <si>
    <t>3P1: STUDENT RETENTION AND TRANSFER</t>
  </si>
  <si>
    <t>MICHIGAN COMMUNITY COLLLEGES</t>
  </si>
  <si>
    <t>2016-17</t>
  </si>
  <si>
    <t>Transferred During  2016-17</t>
  </si>
  <si>
    <t>Remained Enrolled 2016-17</t>
  </si>
  <si>
    <t>2017-18</t>
  </si>
  <si>
    <t>Enrolled in 2015-16 and did not earn an award in 2016-17</t>
  </si>
  <si>
    <t>Remained Enrolled 2017-18</t>
  </si>
  <si>
    <t>Transferred During  2017-18</t>
  </si>
  <si>
    <t>Enrolled in 2016-17 and did not earn an award in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</si>
</sst>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Helv"/>
    </font>
    <font>
      <sz val="10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1" applyFont="1"/>
    <xf numFmtId="10" fontId="2" fillId="0" borderId="0" xfId="1" applyNumberFormat="1" applyFont="1"/>
    <xf numFmtId="0" fontId="3" fillId="0" borderId="0" xfId="1" applyFont="1"/>
    <xf numFmtId="10" fontId="4" fillId="0" borderId="0" xfId="2" applyNumberFormat="1" applyFont="1"/>
    <xf numFmtId="10" fontId="4" fillId="0" borderId="0" xfId="1" applyNumberFormat="1" applyFont="1"/>
    <xf numFmtId="0" fontId="2" fillId="0" borderId="0" xfId="1" applyFont="1" applyBorder="1"/>
    <xf numFmtId="0" fontId="2" fillId="0" borderId="0" xfId="1" applyFont="1" applyFill="1" applyBorder="1"/>
    <xf numFmtId="0" fontId="5" fillId="2" borderId="1" xfId="1" applyFont="1" applyFill="1" applyBorder="1" applyAlignment="1">
      <alignment horizontal="center"/>
    </xf>
    <xf numFmtId="10" fontId="5" fillId="2" borderId="2" xfId="1" applyNumberFormat="1" applyFont="1" applyFill="1" applyBorder="1"/>
    <xf numFmtId="3" fontId="5" fillId="2" borderId="2" xfId="1" applyNumberFormat="1" applyFont="1" applyFill="1" applyBorder="1"/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/>
    <xf numFmtId="0" fontId="6" fillId="0" borderId="4" xfId="1" applyFont="1" applyBorder="1"/>
    <xf numFmtId="10" fontId="6" fillId="0" borderId="0" xfId="1" applyNumberFormat="1" applyFont="1" applyBorder="1"/>
    <xf numFmtId="0" fontId="6" fillId="0" borderId="0" xfId="1" applyFont="1" applyBorder="1"/>
    <xf numFmtId="0" fontId="6" fillId="0" borderId="5" xfId="1" applyFont="1" applyBorder="1"/>
    <xf numFmtId="0" fontId="7" fillId="0" borderId="0" xfId="1" applyFont="1"/>
    <xf numFmtId="3" fontId="6" fillId="0" borderId="4" xfId="1" applyNumberFormat="1" applyFont="1" applyBorder="1" applyAlignment="1">
      <alignment horizontal="center"/>
    </xf>
    <xf numFmtId="3" fontId="6" fillId="0" borderId="0" xfId="1" applyNumberFormat="1" applyFont="1" applyBorder="1"/>
    <xf numFmtId="49" fontId="8" fillId="0" borderId="6" xfId="1" applyNumberFormat="1" applyFont="1" applyBorder="1"/>
    <xf numFmtId="3" fontId="5" fillId="0" borderId="4" xfId="1" applyNumberFormat="1" applyFont="1" applyBorder="1" applyAlignment="1">
      <alignment horizontal="center"/>
    </xf>
    <xf numFmtId="10" fontId="5" fillId="0" borderId="0" xfId="1" applyNumberFormat="1" applyFont="1" applyBorder="1"/>
    <xf numFmtId="0" fontId="10" fillId="0" borderId="6" xfId="1" applyFont="1" applyBorder="1"/>
    <xf numFmtId="3" fontId="5" fillId="0" borderId="0" xfId="1" applyNumberFormat="1" applyFont="1" applyBorder="1"/>
    <xf numFmtId="0" fontId="8" fillId="0" borderId="6" xfId="1" applyFont="1" applyBorder="1"/>
    <xf numFmtId="3" fontId="10" fillId="0" borderId="0" xfId="1" applyNumberFormat="1" applyFont="1" applyBorder="1"/>
    <xf numFmtId="0" fontId="2" fillId="0" borderId="0" xfId="1" applyFont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3" fontId="8" fillId="4" borderId="0" xfId="1" applyNumberFormat="1" applyFont="1" applyFill="1" applyBorder="1"/>
    <xf numFmtId="10" fontId="5" fillId="4" borderId="0" xfId="1" applyNumberFormat="1" applyFont="1" applyFill="1" applyBorder="1"/>
    <xf numFmtId="3" fontId="5" fillId="4" borderId="4" xfId="1" applyNumberFormat="1" applyFont="1" applyFill="1" applyBorder="1" applyAlignment="1">
      <alignment horizontal="center"/>
    </xf>
    <xf numFmtId="3" fontId="9" fillId="0" borderId="0" xfId="1" applyNumberFormat="1" applyFont="1" applyBorder="1" applyAlignment="1"/>
    <xf numFmtId="10" fontId="3" fillId="0" borderId="0" xfId="1" applyNumberFormat="1" applyFont="1"/>
    <xf numFmtId="3" fontId="10" fillId="0" borderId="0" xfId="1" applyNumberFormat="1" applyFont="1" applyFill="1" applyBorder="1"/>
    <xf numFmtId="10" fontId="6" fillId="0" borderId="0" xfId="1" applyNumberFormat="1" applyFont="1" applyFill="1" applyBorder="1"/>
    <xf numFmtId="3" fontId="6" fillId="0" borderId="4" xfId="1" applyNumberFormat="1" applyFont="1" applyFill="1" applyBorder="1" applyAlignment="1">
      <alignment horizontal="center"/>
    </xf>
    <xf numFmtId="3" fontId="5" fillId="0" borderId="0" xfId="1" applyNumberFormat="1" applyFont="1" applyBorder="1" applyAlignment="1"/>
    <xf numFmtId="49" fontId="10" fillId="0" borderId="6" xfId="1" applyNumberFormat="1" applyFont="1" applyBorder="1"/>
    <xf numFmtId="0" fontId="5" fillId="2" borderId="11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2" fillId="3" borderId="17" xfId="1" applyFont="1" applyFill="1" applyBorder="1" applyAlignment="1">
      <alignment horizontal="center" vertical="center"/>
    </xf>
    <xf numFmtId="0" fontId="12" fillId="3" borderId="16" xfId="1" applyFont="1" applyFill="1" applyBorder="1" applyAlignment="1">
      <alignment horizontal="center" vertical="center"/>
    </xf>
    <xf numFmtId="0" fontId="12" fillId="3" borderId="15" xfId="1" applyFont="1" applyFill="1" applyBorder="1" applyAlignment="1">
      <alignment horizontal="center" vertical="center"/>
    </xf>
    <xf numFmtId="0" fontId="12" fillId="3" borderId="6" xfId="1" applyFont="1" applyFill="1" applyBorder="1" applyAlignment="1">
      <alignment horizontal="center"/>
    </xf>
    <xf numFmtId="0" fontId="12" fillId="3" borderId="0" xfId="1" applyFont="1" applyFill="1" applyBorder="1" applyAlignment="1">
      <alignment horizontal="center"/>
    </xf>
    <xf numFmtId="0" fontId="12" fillId="3" borderId="4" xfId="1" applyFont="1" applyFill="1" applyBorder="1" applyAlignment="1">
      <alignment horizontal="center"/>
    </xf>
    <xf numFmtId="3" fontId="6" fillId="0" borderId="0" xfId="1" applyNumberFormat="1" applyFont="1" applyFill="1" applyBorder="1"/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3"/>
  <sheetViews>
    <sheetView tabSelected="1" topLeftCell="A4" zoomScaleNormal="100" workbookViewId="0">
      <selection activeCell="A21" sqref="A21"/>
    </sheetView>
  </sheetViews>
  <sheetFormatPr defaultRowHeight="12.75" x14ac:dyDescent="0.2"/>
  <cols>
    <col min="1" max="1" width="22.85546875" style="1" bestFit="1" customWidth="1"/>
    <col min="2" max="2" width="12" style="1" customWidth="1"/>
    <col min="3" max="3" width="10.7109375" style="1" customWidth="1"/>
    <col min="4" max="4" width="11.42578125" style="1" customWidth="1"/>
    <col min="5" max="5" width="12.42578125" style="1" customWidth="1"/>
    <col min="6" max="6" width="12.5703125" style="1" customWidth="1"/>
    <col min="7" max="7" width="13.28515625" style="1" customWidth="1"/>
    <col min="8" max="8" width="10" style="1" customWidth="1"/>
    <col min="9" max="9" width="11.28515625" style="1" customWidth="1"/>
    <col min="10" max="10" width="12.5703125" style="1" customWidth="1"/>
    <col min="11" max="11" width="15.85546875" style="1" customWidth="1"/>
    <col min="12" max="16384" width="9.140625" style="1"/>
  </cols>
  <sheetData>
    <row r="1" spans="1:11" ht="18" x14ac:dyDescent="0.2">
      <c r="A1" s="50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ht="18" x14ac:dyDescent="0.25">
      <c r="A2" s="53" t="s">
        <v>38</v>
      </c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1" ht="13.5" thickBot="1" x14ac:dyDescent="0.25">
      <c r="A3" s="34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1" ht="13.5" thickBot="1" x14ac:dyDescent="0.25">
      <c r="A4" s="48" t="s">
        <v>37</v>
      </c>
      <c r="B4" s="45" t="s">
        <v>40</v>
      </c>
      <c r="C4" s="46"/>
      <c r="D4" s="46"/>
      <c r="E4" s="46"/>
      <c r="F4" s="47"/>
      <c r="G4" s="45" t="s">
        <v>43</v>
      </c>
      <c r="H4" s="46"/>
      <c r="I4" s="46"/>
      <c r="J4" s="46"/>
      <c r="K4" s="47"/>
    </row>
    <row r="5" spans="1:11" s="27" customFormat="1" ht="73.5" customHeight="1" thickBot="1" x14ac:dyDescent="0.3">
      <c r="A5" s="49"/>
      <c r="B5" s="31" t="s">
        <v>44</v>
      </c>
      <c r="C5" s="31" t="s">
        <v>42</v>
      </c>
      <c r="D5" s="31" t="s">
        <v>41</v>
      </c>
      <c r="E5" s="31" t="s">
        <v>36</v>
      </c>
      <c r="F5" s="31" t="s">
        <v>35</v>
      </c>
      <c r="G5" s="31" t="s">
        <v>47</v>
      </c>
      <c r="H5" s="31" t="s">
        <v>45</v>
      </c>
      <c r="I5" s="31" t="s">
        <v>46</v>
      </c>
      <c r="J5" s="31" t="s">
        <v>36</v>
      </c>
      <c r="K5" s="31" t="s">
        <v>35</v>
      </c>
    </row>
    <row r="6" spans="1:11" s="27" customFormat="1" ht="12" customHeight="1" x14ac:dyDescent="0.25">
      <c r="A6" s="30"/>
      <c r="B6" s="29"/>
      <c r="C6" s="29"/>
      <c r="D6" s="29"/>
      <c r="E6" s="29"/>
      <c r="F6" s="28"/>
      <c r="G6" s="29"/>
      <c r="H6" s="29"/>
      <c r="I6" s="29"/>
      <c r="J6" s="29"/>
      <c r="K6" s="28"/>
    </row>
    <row r="7" spans="1:11" s="17" customFormat="1" x14ac:dyDescent="0.2">
      <c r="A7" s="23" t="s">
        <v>34</v>
      </c>
      <c r="B7" s="19">
        <v>306</v>
      </c>
      <c r="C7" s="19">
        <v>176</v>
      </c>
      <c r="D7" s="19">
        <v>35</v>
      </c>
      <c r="E7" s="14">
        <f t="shared" ref="E7:E36" si="0">SUM(C7:D7)/B7</f>
        <v>0.68954248366013071</v>
      </c>
      <c r="F7" s="18" t="str">
        <f t="shared" ref="F7:F38" si="1">IF(E7&gt;63.9%,"YES","NO")</f>
        <v>YES</v>
      </c>
      <c r="G7" s="19">
        <v>317</v>
      </c>
      <c r="H7" s="19">
        <v>198</v>
      </c>
      <c r="I7" s="19">
        <v>31</v>
      </c>
      <c r="J7" s="14">
        <f t="shared" ref="J7:J36" si="2">SUM(H7:I7)/G7</f>
        <v>0.72239747634069396</v>
      </c>
      <c r="K7" s="18" t="str">
        <f t="shared" ref="K7:K38" si="3">IF(J7&gt;63.9%,"YES","NO")</f>
        <v>YES</v>
      </c>
    </row>
    <row r="8" spans="1:11" x14ac:dyDescent="0.2">
      <c r="A8" s="23" t="s">
        <v>33</v>
      </c>
      <c r="B8" s="26">
        <v>831</v>
      </c>
      <c r="C8" s="26">
        <v>535</v>
      </c>
      <c r="D8" s="26">
        <v>71</v>
      </c>
      <c r="E8" s="14">
        <f t="shared" si="0"/>
        <v>0.72924187725631773</v>
      </c>
      <c r="F8" s="18" t="str">
        <f t="shared" si="1"/>
        <v>YES</v>
      </c>
      <c r="G8" s="26">
        <v>592</v>
      </c>
      <c r="H8" s="26">
        <v>417</v>
      </c>
      <c r="I8" s="26">
        <v>17</v>
      </c>
      <c r="J8" s="14">
        <f t="shared" si="2"/>
        <v>0.73310810810810811</v>
      </c>
      <c r="K8" s="18" t="str">
        <f t="shared" si="3"/>
        <v>YES</v>
      </c>
    </row>
    <row r="9" spans="1:11" x14ac:dyDescent="0.2">
      <c r="A9" s="23" t="s">
        <v>32</v>
      </c>
      <c r="B9" s="19">
        <v>4168</v>
      </c>
      <c r="C9" s="19">
        <v>2703</v>
      </c>
      <c r="D9" s="19">
        <v>484</v>
      </c>
      <c r="E9" s="14">
        <f t="shared" si="0"/>
        <v>0.76463531669865648</v>
      </c>
      <c r="F9" s="18" t="str">
        <f t="shared" si="1"/>
        <v>YES</v>
      </c>
      <c r="G9" s="19">
        <v>2590</v>
      </c>
      <c r="H9" s="19">
        <v>1593</v>
      </c>
      <c r="I9" s="19">
        <v>346</v>
      </c>
      <c r="J9" s="14">
        <f t="shared" si="2"/>
        <v>0.74864864864864866</v>
      </c>
      <c r="K9" s="18" t="str">
        <f t="shared" si="3"/>
        <v>YES</v>
      </c>
    </row>
    <row r="10" spans="1:11" s="17" customFormat="1" x14ac:dyDescent="0.2">
      <c r="A10" s="23" t="s">
        <v>31</v>
      </c>
      <c r="B10" s="26">
        <v>5885</v>
      </c>
      <c r="C10" s="26">
        <v>3720</v>
      </c>
      <c r="D10" s="26">
        <v>682</v>
      </c>
      <c r="E10" s="14">
        <f t="shared" si="0"/>
        <v>0.7480033984706882</v>
      </c>
      <c r="F10" s="18" t="str">
        <f t="shared" si="1"/>
        <v>YES</v>
      </c>
      <c r="G10" s="26">
        <v>5785</v>
      </c>
      <c r="H10" s="26">
        <v>3644</v>
      </c>
      <c r="I10" s="26">
        <v>459</v>
      </c>
      <c r="J10" s="14">
        <f t="shared" si="2"/>
        <v>0.70924805531547108</v>
      </c>
      <c r="K10" s="18" t="str">
        <f t="shared" si="3"/>
        <v>YES</v>
      </c>
    </row>
    <row r="11" spans="1:11" s="17" customFormat="1" x14ac:dyDescent="0.2">
      <c r="A11" s="23" t="s">
        <v>30</v>
      </c>
      <c r="B11" s="35">
        <v>1</v>
      </c>
      <c r="C11" s="35">
        <v>36</v>
      </c>
      <c r="D11" s="35">
        <v>2</v>
      </c>
      <c r="E11" s="36">
        <f t="shared" si="0"/>
        <v>38</v>
      </c>
      <c r="F11" s="37" t="str">
        <f t="shared" si="1"/>
        <v>YES</v>
      </c>
      <c r="G11" s="40">
        <v>140</v>
      </c>
      <c r="H11" s="40">
        <v>90</v>
      </c>
      <c r="I11" s="40">
        <v>11</v>
      </c>
      <c r="J11" s="41">
        <f t="shared" si="2"/>
        <v>0.72142857142857142</v>
      </c>
      <c r="K11" s="42" t="str">
        <f t="shared" si="3"/>
        <v>YES</v>
      </c>
    </row>
    <row r="12" spans="1:11" x14ac:dyDescent="0.2">
      <c r="A12" s="23" t="s">
        <v>29</v>
      </c>
      <c r="B12" s="24">
        <v>333</v>
      </c>
      <c r="C12" s="24">
        <v>162</v>
      </c>
      <c r="D12" s="24">
        <v>39</v>
      </c>
      <c r="E12" s="22">
        <f t="shared" si="0"/>
        <v>0.60360360360360366</v>
      </c>
      <c r="F12" s="21" t="str">
        <f t="shared" si="1"/>
        <v>NO</v>
      </c>
      <c r="G12" s="19">
        <v>349</v>
      </c>
      <c r="H12" s="19">
        <v>214</v>
      </c>
      <c r="I12" s="19">
        <v>28</v>
      </c>
      <c r="J12" s="14">
        <f t="shared" si="2"/>
        <v>0.69340974212034379</v>
      </c>
      <c r="K12" s="18" t="str">
        <f t="shared" si="3"/>
        <v>YES</v>
      </c>
    </row>
    <row r="13" spans="1:11" x14ac:dyDescent="0.2">
      <c r="A13" s="23" t="s">
        <v>28</v>
      </c>
      <c r="B13" s="19">
        <v>4526</v>
      </c>
      <c r="C13" s="19">
        <v>2925</v>
      </c>
      <c r="D13" s="19">
        <v>322</v>
      </c>
      <c r="E13" s="14">
        <f t="shared" si="0"/>
        <v>0.71741051701281489</v>
      </c>
      <c r="F13" s="18" t="str">
        <f t="shared" si="1"/>
        <v>YES</v>
      </c>
      <c r="G13" s="19">
        <v>3030</v>
      </c>
      <c r="H13" s="19">
        <v>2049</v>
      </c>
      <c r="I13" s="19">
        <v>183</v>
      </c>
      <c r="J13" s="14">
        <f t="shared" si="2"/>
        <v>0.73663366336633662</v>
      </c>
      <c r="K13" s="18" t="str">
        <f t="shared" si="3"/>
        <v>YES</v>
      </c>
    </row>
    <row r="14" spans="1:11" x14ac:dyDescent="0.2">
      <c r="A14" s="23" t="s">
        <v>27</v>
      </c>
      <c r="B14" s="19">
        <v>6273</v>
      </c>
      <c r="C14" s="19">
        <v>3823</v>
      </c>
      <c r="D14" s="19">
        <v>755</v>
      </c>
      <c r="E14" s="14">
        <f t="shared" si="0"/>
        <v>0.72979435676709703</v>
      </c>
      <c r="F14" s="18" t="str">
        <f t="shared" si="1"/>
        <v>YES</v>
      </c>
      <c r="G14" s="19">
        <v>6024</v>
      </c>
      <c r="H14" s="19">
        <v>3785</v>
      </c>
      <c r="I14" s="19">
        <v>651</v>
      </c>
      <c r="J14" s="14">
        <f t="shared" si="2"/>
        <v>0.73638778220451528</v>
      </c>
      <c r="K14" s="18" t="str">
        <f t="shared" si="3"/>
        <v>YES</v>
      </c>
    </row>
    <row r="15" spans="1:11" x14ac:dyDescent="0.2">
      <c r="A15" s="23" t="s">
        <v>26</v>
      </c>
      <c r="B15" s="19">
        <v>1447</v>
      </c>
      <c r="C15" s="19">
        <v>934</v>
      </c>
      <c r="D15" s="19">
        <v>143</v>
      </c>
      <c r="E15" s="14">
        <f t="shared" si="0"/>
        <v>0.7442985487214927</v>
      </c>
      <c r="F15" s="18" t="str">
        <f t="shared" si="1"/>
        <v>YES</v>
      </c>
      <c r="G15" s="19">
        <v>1238</v>
      </c>
      <c r="H15" s="19">
        <v>921</v>
      </c>
      <c r="I15" s="19">
        <v>71</v>
      </c>
      <c r="J15" s="14">
        <f t="shared" si="2"/>
        <v>0.80129240710823912</v>
      </c>
      <c r="K15" s="18" t="str">
        <f t="shared" si="3"/>
        <v>YES</v>
      </c>
    </row>
    <row r="16" spans="1:11" x14ac:dyDescent="0.2">
      <c r="A16" s="23" t="s">
        <v>25</v>
      </c>
      <c r="B16" s="19">
        <v>1623</v>
      </c>
      <c r="C16" s="19">
        <v>968</v>
      </c>
      <c r="D16" s="19">
        <v>93</v>
      </c>
      <c r="E16" s="14">
        <f t="shared" si="0"/>
        <v>0.65372766481823785</v>
      </c>
      <c r="F16" s="18" t="str">
        <f t="shared" si="1"/>
        <v>YES</v>
      </c>
      <c r="G16" s="19">
        <v>1503</v>
      </c>
      <c r="H16" s="19">
        <v>934</v>
      </c>
      <c r="I16" s="19">
        <v>105</v>
      </c>
      <c r="J16" s="14">
        <f t="shared" si="2"/>
        <v>0.69128409846972716</v>
      </c>
      <c r="K16" s="18" t="str">
        <f t="shared" si="3"/>
        <v>YES</v>
      </c>
    </row>
    <row r="17" spans="1:16" x14ac:dyDescent="0.2">
      <c r="A17" s="23" t="s">
        <v>24</v>
      </c>
      <c r="B17" s="24">
        <v>1728</v>
      </c>
      <c r="C17" s="24">
        <v>907</v>
      </c>
      <c r="D17" s="24">
        <v>191</v>
      </c>
      <c r="E17" s="22">
        <f t="shared" si="0"/>
        <v>0.63541666666666663</v>
      </c>
      <c r="F17" s="21" t="str">
        <f t="shared" si="1"/>
        <v>NO</v>
      </c>
      <c r="G17" s="19">
        <v>1493</v>
      </c>
      <c r="H17" s="19">
        <v>825</v>
      </c>
      <c r="I17" s="19">
        <v>161</v>
      </c>
      <c r="J17" s="14">
        <f t="shared" si="2"/>
        <v>0.6604152712659076</v>
      </c>
      <c r="K17" s="18" t="str">
        <f t="shared" si="3"/>
        <v>YES</v>
      </c>
    </row>
    <row r="18" spans="1:16" x14ac:dyDescent="0.2">
      <c r="A18" s="23" t="s">
        <v>23</v>
      </c>
      <c r="B18" s="19">
        <v>432</v>
      </c>
      <c r="C18" s="19">
        <v>301</v>
      </c>
      <c r="D18" s="19">
        <v>22</v>
      </c>
      <c r="E18" s="14">
        <f t="shared" si="0"/>
        <v>0.74768518518518523</v>
      </c>
      <c r="F18" s="18" t="str">
        <f t="shared" si="1"/>
        <v>YES</v>
      </c>
      <c r="G18" s="19">
        <v>430</v>
      </c>
      <c r="H18" s="19">
        <v>300</v>
      </c>
      <c r="I18" s="19">
        <v>21</v>
      </c>
      <c r="J18" s="14">
        <f t="shared" si="2"/>
        <v>0.74651162790697678</v>
      </c>
      <c r="K18" s="18" t="str">
        <f t="shared" si="3"/>
        <v>YES</v>
      </c>
    </row>
    <row r="19" spans="1:16" x14ac:dyDescent="0.2">
      <c r="A19" s="25" t="s">
        <v>22</v>
      </c>
      <c r="B19" s="19">
        <v>1007</v>
      </c>
      <c r="C19" s="19">
        <v>643</v>
      </c>
      <c r="D19" s="19">
        <v>91</v>
      </c>
      <c r="E19" s="14">
        <f t="shared" si="0"/>
        <v>0.72889771598808339</v>
      </c>
      <c r="F19" s="18" t="str">
        <f t="shared" si="1"/>
        <v>YES</v>
      </c>
      <c r="G19" s="24">
        <v>962</v>
      </c>
      <c r="H19" s="24">
        <v>589</v>
      </c>
      <c r="I19" s="24">
        <v>0</v>
      </c>
      <c r="J19" s="22">
        <f t="shared" si="2"/>
        <v>0.61226611226611227</v>
      </c>
      <c r="K19" s="21" t="str">
        <f t="shared" si="3"/>
        <v>NO</v>
      </c>
    </row>
    <row r="20" spans="1:16" x14ac:dyDescent="0.2">
      <c r="A20" s="23" t="s">
        <v>21</v>
      </c>
      <c r="B20" s="19">
        <v>3666</v>
      </c>
      <c r="C20" s="19">
        <v>2085</v>
      </c>
      <c r="D20" s="19">
        <v>408</v>
      </c>
      <c r="E20" s="14">
        <f t="shared" si="0"/>
        <v>0.68003273322422264</v>
      </c>
      <c r="F20" s="18" t="str">
        <f t="shared" si="1"/>
        <v>YES</v>
      </c>
      <c r="G20" s="19">
        <v>3356</v>
      </c>
      <c r="H20" s="19">
        <v>1958</v>
      </c>
      <c r="I20" s="19">
        <v>372</v>
      </c>
      <c r="J20" s="14">
        <f t="shared" si="2"/>
        <v>0.69427890345649579</v>
      </c>
      <c r="K20" s="18" t="str">
        <f t="shared" si="3"/>
        <v>YES</v>
      </c>
    </row>
    <row r="21" spans="1:16" x14ac:dyDescent="0.2">
      <c r="A21" s="23" t="s">
        <v>20</v>
      </c>
      <c r="B21" s="19">
        <v>8963</v>
      </c>
      <c r="C21" s="19">
        <v>6817</v>
      </c>
      <c r="D21" s="19">
        <v>825</v>
      </c>
      <c r="E21" s="14">
        <f t="shared" si="0"/>
        <v>0.852616311502845</v>
      </c>
      <c r="F21" s="18" t="str">
        <f t="shared" si="1"/>
        <v>YES</v>
      </c>
      <c r="G21" s="56">
        <v>3870</v>
      </c>
      <c r="H21" s="56">
        <v>2774</v>
      </c>
      <c r="I21" s="56">
        <v>308</v>
      </c>
      <c r="J21" s="41">
        <f t="shared" si="2"/>
        <v>0.79638242894056843</v>
      </c>
      <c r="K21" s="42" t="str">
        <f t="shared" si="3"/>
        <v>YES</v>
      </c>
    </row>
    <row r="22" spans="1:16" x14ac:dyDescent="0.2">
      <c r="A22" s="23" t="s">
        <v>19</v>
      </c>
      <c r="B22" s="24">
        <v>736</v>
      </c>
      <c r="C22" s="24">
        <v>332</v>
      </c>
      <c r="D22" s="24">
        <v>38</v>
      </c>
      <c r="E22" s="22">
        <f t="shared" si="0"/>
        <v>0.50271739130434778</v>
      </c>
      <c r="F22" s="21" t="str">
        <f t="shared" si="1"/>
        <v>NO</v>
      </c>
      <c r="G22" s="24">
        <v>595</v>
      </c>
      <c r="H22" s="24">
        <v>230</v>
      </c>
      <c r="I22" s="24">
        <v>83</v>
      </c>
      <c r="J22" s="22">
        <f t="shared" si="2"/>
        <v>0.52605042016806725</v>
      </c>
      <c r="K22" s="21" t="str">
        <f t="shared" si="3"/>
        <v>NO</v>
      </c>
    </row>
    <row r="23" spans="1:16" x14ac:dyDescent="0.2">
      <c r="A23" s="23" t="s">
        <v>18</v>
      </c>
      <c r="B23" s="19">
        <v>756</v>
      </c>
      <c r="C23" s="19">
        <v>452</v>
      </c>
      <c r="D23" s="19">
        <v>78</v>
      </c>
      <c r="E23" s="14">
        <f t="shared" si="0"/>
        <v>0.70105820105820105</v>
      </c>
      <c r="F23" s="18" t="str">
        <f t="shared" si="1"/>
        <v>YES</v>
      </c>
      <c r="G23" s="19">
        <v>689</v>
      </c>
      <c r="H23" s="19">
        <v>430</v>
      </c>
      <c r="I23" s="19">
        <v>67</v>
      </c>
      <c r="J23" s="14">
        <f t="shared" si="2"/>
        <v>0.72133526850507979</v>
      </c>
      <c r="K23" s="18" t="str">
        <f t="shared" si="3"/>
        <v>YES</v>
      </c>
    </row>
    <row r="24" spans="1:16" x14ac:dyDescent="0.2">
      <c r="A24" s="23" t="s">
        <v>17</v>
      </c>
      <c r="B24" s="19">
        <v>363</v>
      </c>
      <c r="C24" s="19">
        <v>218</v>
      </c>
      <c r="D24" s="19">
        <v>16</v>
      </c>
      <c r="E24" s="14">
        <f t="shared" si="0"/>
        <v>0.64462809917355368</v>
      </c>
      <c r="F24" s="18" t="str">
        <f t="shared" si="1"/>
        <v>YES</v>
      </c>
      <c r="G24" s="19">
        <v>518</v>
      </c>
      <c r="H24" s="19">
        <v>385</v>
      </c>
      <c r="I24" s="19">
        <v>26</v>
      </c>
      <c r="J24" s="14">
        <f t="shared" si="2"/>
        <v>0.79343629343629341</v>
      </c>
      <c r="K24" s="18" t="str">
        <f t="shared" si="3"/>
        <v>YES</v>
      </c>
    </row>
    <row r="25" spans="1:16" x14ac:dyDescent="0.2">
      <c r="A25" s="23" t="s">
        <v>16</v>
      </c>
      <c r="B25" s="19">
        <v>863</v>
      </c>
      <c r="C25" s="19">
        <v>567</v>
      </c>
      <c r="D25" s="19">
        <v>70</v>
      </c>
      <c r="E25" s="14">
        <f t="shared" si="0"/>
        <v>0.73812282734646584</v>
      </c>
      <c r="F25" s="18" t="str">
        <f t="shared" si="1"/>
        <v>YES</v>
      </c>
      <c r="G25" s="19">
        <v>900</v>
      </c>
      <c r="H25" s="19">
        <v>581</v>
      </c>
      <c r="I25" s="19">
        <v>71</v>
      </c>
      <c r="J25" s="14">
        <f t="shared" si="2"/>
        <v>0.72444444444444445</v>
      </c>
      <c r="K25" s="18" t="str">
        <f t="shared" si="3"/>
        <v>YES</v>
      </c>
    </row>
    <row r="26" spans="1:16" s="17" customFormat="1" x14ac:dyDescent="0.2">
      <c r="A26" s="23" t="s">
        <v>15</v>
      </c>
      <c r="B26" s="19">
        <v>336</v>
      </c>
      <c r="C26" s="19">
        <v>216</v>
      </c>
      <c r="D26" s="19">
        <v>21</v>
      </c>
      <c r="E26" s="14">
        <f t="shared" si="0"/>
        <v>0.7053571428571429</v>
      </c>
      <c r="F26" s="18" t="str">
        <f t="shared" si="1"/>
        <v>YES</v>
      </c>
      <c r="G26" s="19">
        <v>416</v>
      </c>
      <c r="H26" s="19">
        <v>246</v>
      </c>
      <c r="I26" s="19">
        <v>50</v>
      </c>
      <c r="J26" s="14">
        <f t="shared" si="2"/>
        <v>0.71153846153846156</v>
      </c>
      <c r="K26" s="18" t="str">
        <f t="shared" si="3"/>
        <v>YES</v>
      </c>
    </row>
    <row r="27" spans="1:16" x14ac:dyDescent="0.2">
      <c r="A27" s="23" t="s">
        <v>14</v>
      </c>
      <c r="B27" s="19">
        <v>1016</v>
      </c>
      <c r="C27" s="19">
        <v>635</v>
      </c>
      <c r="D27" s="19">
        <v>75</v>
      </c>
      <c r="E27" s="14">
        <f t="shared" si="0"/>
        <v>0.69881889763779526</v>
      </c>
      <c r="F27" s="18" t="str">
        <f t="shared" si="1"/>
        <v>YES</v>
      </c>
      <c r="G27" s="19">
        <v>1074</v>
      </c>
      <c r="H27" s="19">
        <v>671</v>
      </c>
      <c r="I27" s="19">
        <v>89</v>
      </c>
      <c r="J27" s="14">
        <f t="shared" si="2"/>
        <v>0.707635009310987</v>
      </c>
      <c r="K27" s="18" t="str">
        <f t="shared" si="3"/>
        <v>YES</v>
      </c>
    </row>
    <row r="28" spans="1:16" s="17" customFormat="1" x14ac:dyDescent="0.2">
      <c r="A28" s="23" t="s">
        <v>13</v>
      </c>
      <c r="B28" s="19">
        <v>3880</v>
      </c>
      <c r="C28" s="19">
        <v>2235</v>
      </c>
      <c r="D28" s="19">
        <v>349</v>
      </c>
      <c r="E28" s="14">
        <f t="shared" si="0"/>
        <v>0.66597938144329893</v>
      </c>
      <c r="F28" s="18" t="str">
        <f t="shared" si="1"/>
        <v>YES</v>
      </c>
      <c r="G28" s="19">
        <v>3423</v>
      </c>
      <c r="H28" s="19">
        <v>2075</v>
      </c>
      <c r="I28" s="19">
        <v>251</v>
      </c>
      <c r="J28" s="14">
        <f t="shared" si="2"/>
        <v>0.67952088810984512</v>
      </c>
      <c r="K28" s="18" t="str">
        <f t="shared" si="3"/>
        <v>YES</v>
      </c>
    </row>
    <row r="29" spans="1:16" s="17" customFormat="1" x14ac:dyDescent="0.2">
      <c r="A29" s="23" t="s">
        <v>12</v>
      </c>
      <c r="B29" s="19">
        <v>729</v>
      </c>
      <c r="C29" s="19">
        <v>446</v>
      </c>
      <c r="D29" s="19">
        <v>57</v>
      </c>
      <c r="E29" s="14">
        <f t="shared" si="0"/>
        <v>0.68998628257887518</v>
      </c>
      <c r="F29" s="18" t="str">
        <f t="shared" si="1"/>
        <v>YES</v>
      </c>
      <c r="G29" s="19">
        <v>847</v>
      </c>
      <c r="H29" s="19">
        <v>512</v>
      </c>
      <c r="I29" s="19">
        <v>61</v>
      </c>
      <c r="J29" s="14">
        <f t="shared" si="2"/>
        <v>0.67650531286894922</v>
      </c>
      <c r="K29" s="18" t="str">
        <f t="shared" si="3"/>
        <v>YES</v>
      </c>
      <c r="P29" s="14" t="e">
        <f t="shared" ref="P29" si="4">SUM(N29:O29)/M29</f>
        <v>#DIV/0!</v>
      </c>
    </row>
    <row r="30" spans="1:16" x14ac:dyDescent="0.2">
      <c r="A30" s="23" t="s">
        <v>11</v>
      </c>
      <c r="B30" s="19">
        <v>1903</v>
      </c>
      <c r="C30" s="19">
        <v>1176</v>
      </c>
      <c r="D30" s="19">
        <v>166</v>
      </c>
      <c r="E30" s="14">
        <f t="shared" si="0"/>
        <v>0.7052023121387283</v>
      </c>
      <c r="F30" s="18" t="str">
        <f t="shared" si="1"/>
        <v>YES</v>
      </c>
      <c r="G30" s="19">
        <v>1790</v>
      </c>
      <c r="H30" s="19">
        <v>1059</v>
      </c>
      <c r="I30" s="19">
        <v>161</v>
      </c>
      <c r="J30" s="14">
        <f t="shared" si="2"/>
        <v>0.68156424581005581</v>
      </c>
      <c r="K30" s="18" t="str">
        <f t="shared" si="3"/>
        <v>YES</v>
      </c>
    </row>
    <row r="31" spans="1:16" x14ac:dyDescent="0.2">
      <c r="A31" s="23" t="s">
        <v>10</v>
      </c>
      <c r="B31" s="19">
        <v>600</v>
      </c>
      <c r="C31" s="19">
        <v>362</v>
      </c>
      <c r="D31" s="19">
        <v>77</v>
      </c>
      <c r="E31" s="14">
        <f t="shared" si="0"/>
        <v>0.73166666666666669</v>
      </c>
      <c r="F31" s="18" t="str">
        <f t="shared" si="1"/>
        <v>YES</v>
      </c>
      <c r="G31" s="19">
        <v>441</v>
      </c>
      <c r="H31" s="19">
        <v>282</v>
      </c>
      <c r="I31" s="19">
        <v>50</v>
      </c>
      <c r="J31" s="14">
        <f t="shared" si="2"/>
        <v>0.75283446712018143</v>
      </c>
      <c r="K31" s="18" t="str">
        <f t="shared" si="3"/>
        <v>YES</v>
      </c>
    </row>
    <row r="32" spans="1:16" x14ac:dyDescent="0.2">
      <c r="A32" s="23" t="s">
        <v>9</v>
      </c>
      <c r="B32" s="19">
        <v>4432</v>
      </c>
      <c r="C32" s="19">
        <v>2726</v>
      </c>
      <c r="D32" s="19">
        <v>306</v>
      </c>
      <c r="E32" s="14">
        <f t="shared" si="0"/>
        <v>0.68411552346570392</v>
      </c>
      <c r="F32" s="18" t="str">
        <f t="shared" si="1"/>
        <v>YES</v>
      </c>
      <c r="G32" s="19">
        <v>2462</v>
      </c>
      <c r="H32" s="19">
        <v>1535</v>
      </c>
      <c r="I32" s="19">
        <v>180</v>
      </c>
      <c r="J32" s="14">
        <f t="shared" si="2"/>
        <v>0.69658813972380174</v>
      </c>
      <c r="K32" s="18" t="str">
        <f t="shared" si="3"/>
        <v>YES</v>
      </c>
    </row>
    <row r="33" spans="1:14" x14ac:dyDescent="0.2">
      <c r="A33" s="23" t="s">
        <v>8</v>
      </c>
      <c r="B33" s="19">
        <v>3807</v>
      </c>
      <c r="C33" s="19">
        <v>2380</v>
      </c>
      <c r="D33" s="19">
        <v>118</v>
      </c>
      <c r="E33" s="14">
        <f t="shared" si="0"/>
        <v>0.65615970580509586</v>
      </c>
      <c r="F33" s="18" t="str">
        <f t="shared" si="1"/>
        <v>YES</v>
      </c>
      <c r="G33" s="19">
        <v>3002</v>
      </c>
      <c r="H33" s="19">
        <v>1780</v>
      </c>
      <c r="I33" s="19">
        <v>332</v>
      </c>
      <c r="J33" s="14">
        <f t="shared" si="2"/>
        <v>0.70353097934710196</v>
      </c>
      <c r="K33" s="18" t="str">
        <f t="shared" si="3"/>
        <v>YES</v>
      </c>
    </row>
    <row r="34" spans="1:14" s="17" customFormat="1" x14ac:dyDescent="0.2">
      <c r="A34" s="23" t="s">
        <v>7</v>
      </c>
      <c r="B34" s="24">
        <v>234</v>
      </c>
      <c r="C34" s="24">
        <v>134</v>
      </c>
      <c r="D34" s="24">
        <v>0</v>
      </c>
      <c r="E34" s="22">
        <f t="shared" si="0"/>
        <v>0.57264957264957261</v>
      </c>
      <c r="F34" s="21" t="str">
        <f t="shared" si="1"/>
        <v>NO</v>
      </c>
      <c r="G34" s="19">
        <v>263</v>
      </c>
      <c r="H34" s="19">
        <v>170</v>
      </c>
      <c r="I34" s="19">
        <v>16</v>
      </c>
      <c r="J34" s="14">
        <f t="shared" si="2"/>
        <v>0.70722433460076051</v>
      </c>
      <c r="K34" s="18" t="str">
        <f t="shared" si="3"/>
        <v>YES</v>
      </c>
    </row>
    <row r="35" spans="1:14" s="17" customFormat="1" x14ac:dyDescent="0.2">
      <c r="A35" s="23" t="s">
        <v>6</v>
      </c>
      <c r="B35" s="24">
        <v>273</v>
      </c>
      <c r="C35" s="24">
        <v>156</v>
      </c>
      <c r="D35" s="24">
        <v>15</v>
      </c>
      <c r="E35" s="22">
        <f t="shared" si="0"/>
        <v>0.62637362637362637</v>
      </c>
      <c r="F35" s="21" t="str">
        <f t="shared" si="1"/>
        <v>NO</v>
      </c>
      <c r="G35" s="19">
        <v>213</v>
      </c>
      <c r="H35" s="19">
        <v>140</v>
      </c>
      <c r="I35" s="19">
        <v>20</v>
      </c>
      <c r="J35" s="14">
        <f t="shared" si="2"/>
        <v>0.75117370892018775</v>
      </c>
      <c r="K35" s="18" t="str">
        <f t="shared" si="3"/>
        <v>YES</v>
      </c>
    </row>
    <row r="36" spans="1:14" x14ac:dyDescent="0.2">
      <c r="A36" s="23" t="s">
        <v>5</v>
      </c>
      <c r="B36" s="19">
        <v>1533</v>
      </c>
      <c r="C36" s="19">
        <v>1250</v>
      </c>
      <c r="D36" s="19">
        <v>137</v>
      </c>
      <c r="E36" s="14">
        <f t="shared" si="0"/>
        <v>0.90476190476190477</v>
      </c>
      <c r="F36" s="18" t="str">
        <f t="shared" si="1"/>
        <v>YES</v>
      </c>
      <c r="G36" s="19">
        <v>1453</v>
      </c>
      <c r="H36" s="19">
        <v>1192</v>
      </c>
      <c r="I36" s="19">
        <v>93</v>
      </c>
      <c r="J36" s="14">
        <f t="shared" si="2"/>
        <v>0.88437715072264278</v>
      </c>
      <c r="K36" s="18" t="str">
        <f t="shared" si="3"/>
        <v>YES</v>
      </c>
    </row>
    <row r="37" spans="1:14" s="17" customFormat="1" x14ac:dyDescent="0.2">
      <c r="A37" s="20" t="s">
        <v>4</v>
      </c>
      <c r="B37" s="38">
        <v>0</v>
      </c>
      <c r="C37" s="38">
        <v>0</v>
      </c>
      <c r="D37" s="38">
        <v>0</v>
      </c>
      <c r="E37" s="14" t="e">
        <f>SUM(C37:D37)/B37</f>
        <v>#DIV/0!</v>
      </c>
      <c r="F37" s="21" t="e">
        <f t="shared" si="1"/>
        <v>#DIV/0!</v>
      </c>
      <c r="G37" s="43">
        <v>195</v>
      </c>
      <c r="H37" s="43">
        <v>89</v>
      </c>
      <c r="I37" s="43">
        <v>22</v>
      </c>
      <c r="J37" s="22">
        <f>SUM(H37:I37)/G37</f>
        <v>0.56923076923076921</v>
      </c>
      <c r="K37" s="21" t="str">
        <f t="shared" si="3"/>
        <v>NO</v>
      </c>
    </row>
    <row r="38" spans="1:14" s="17" customFormat="1" x14ac:dyDescent="0.2">
      <c r="A38" s="44" t="s">
        <v>3</v>
      </c>
      <c r="B38" s="24">
        <v>339</v>
      </c>
      <c r="C38" s="24">
        <v>176</v>
      </c>
      <c r="D38" s="24">
        <v>20</v>
      </c>
      <c r="E38" s="22">
        <f>SUM(C38:D38)/B38</f>
        <v>0.57817109144542778</v>
      </c>
      <c r="F38" s="21" t="str">
        <f t="shared" si="1"/>
        <v>NO</v>
      </c>
      <c r="G38" s="19">
        <v>447</v>
      </c>
      <c r="H38" s="19">
        <v>316</v>
      </c>
      <c r="I38" s="19">
        <v>58</v>
      </c>
      <c r="J38" s="14">
        <f>SUM(H38:I38)/G38</f>
        <v>0.83668903803131989</v>
      </c>
      <c r="K38" s="18" t="str">
        <f t="shared" si="3"/>
        <v>YES</v>
      </c>
    </row>
    <row r="39" spans="1:14" ht="13.5" thickBot="1" x14ac:dyDescent="0.25">
      <c r="A39" s="16"/>
      <c r="B39" s="15"/>
      <c r="C39" s="15"/>
      <c r="D39" s="15"/>
      <c r="E39" s="14"/>
      <c r="F39" s="15"/>
      <c r="G39" s="15"/>
      <c r="H39" s="15"/>
      <c r="I39" s="15"/>
      <c r="J39" s="14"/>
      <c r="K39" s="13"/>
    </row>
    <row r="40" spans="1:14" ht="14.25" thickTop="1" thickBot="1" x14ac:dyDescent="0.25">
      <c r="A40" s="12" t="s">
        <v>2</v>
      </c>
      <c r="B40" s="10">
        <f>SUM(B7:B38)</f>
        <v>62989</v>
      </c>
      <c r="C40" s="10">
        <f>SUM(C7:C38)</f>
        <v>40196</v>
      </c>
      <c r="D40" s="10">
        <f>SUM(D7:D38)</f>
        <v>5706</v>
      </c>
      <c r="E40" s="9">
        <f t="shared" ref="E40" si="5">SUM(C40:D40)/B40</f>
        <v>0.72873041324675736</v>
      </c>
      <c r="F40" s="11" t="s">
        <v>1</v>
      </c>
      <c r="G40" s="10">
        <f>SUM(G7:G38)</f>
        <v>50407</v>
      </c>
      <c r="H40" s="10">
        <f>SUM(H7:H38)</f>
        <v>31984</v>
      </c>
      <c r="I40" s="10">
        <f>SUM(I7:I38)</f>
        <v>4394</v>
      </c>
      <c r="J40" s="9">
        <f>SUM(H40:I40)/G40</f>
        <v>0.72168548019124323</v>
      </c>
      <c r="K40" s="8" t="s">
        <v>1</v>
      </c>
    </row>
    <row r="41" spans="1:14" x14ac:dyDescent="0.2">
      <c r="A41" s="7"/>
      <c r="B41" s="6"/>
    </row>
    <row r="42" spans="1:14" s="3" customFormat="1" x14ac:dyDescent="0.2">
      <c r="A42" s="3" t="s">
        <v>0</v>
      </c>
      <c r="E42" s="5">
        <v>0.71</v>
      </c>
      <c r="F42" s="39">
        <f>SUM(E40-E42)</f>
        <v>1.8730413246757394E-2</v>
      </c>
      <c r="G42" s="1"/>
      <c r="H42" s="1"/>
      <c r="J42" s="4">
        <v>0.71</v>
      </c>
      <c r="K42" s="39">
        <f>SUM(J40-J42)</f>
        <v>1.1685480191243269E-2</v>
      </c>
    </row>
    <row r="43" spans="1:14" x14ac:dyDescent="0.2">
      <c r="N43" s="2"/>
    </row>
  </sheetData>
  <mergeCells count="5">
    <mergeCell ref="B4:F4"/>
    <mergeCell ref="A4:A5"/>
    <mergeCell ref="G4:K4"/>
    <mergeCell ref="A1:K1"/>
    <mergeCell ref="A2:K2"/>
  </mergeCells>
  <pageMargins left="0.25" right="0.25" top="0.5" bottom="0.25" header="0" footer="0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</vt:lpstr>
    </vt:vector>
  </TitlesOfParts>
  <Company>State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Simmons, Kelly (WDA)</dc:creator>
  <cp:lastModifiedBy>Simmons, Kelly (WDA)</cp:lastModifiedBy>
  <dcterms:created xsi:type="dcterms:W3CDTF">2017-04-03T13:50:34Z</dcterms:created>
  <dcterms:modified xsi:type="dcterms:W3CDTF">2019-04-22T15:48:39Z</dcterms:modified>
</cp:coreProperties>
</file>